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78" windowWidth="14100" windowHeight="8100"/>
  </bookViews>
  <sheets>
    <sheet name="Data" sheetId="1" r:id="rId1"/>
    <sheet name="Foglio1" sheetId="15" r:id="rId2"/>
  </sheets>
  <definedNames>
    <definedName name="__123Graph_A" hidden="1">Data!#REF!</definedName>
    <definedName name="__123Graph_X" hidden="1">Data!$A$9:$A$138</definedName>
    <definedName name="_Regression_Int" localSheetId="0" hidden="1">1</definedName>
    <definedName name="_Regression_Out" hidden="1">Data!$X$49</definedName>
    <definedName name="_Regression_X" hidden="1">Data!$U$37:$U$116</definedName>
    <definedName name="_Regression_Y" hidden="1">Data!$W$37:$W$116</definedName>
  </definedNames>
  <calcPr calcId="145621"/>
</workbook>
</file>

<file path=xl/calcChain.xml><?xml version="1.0" encoding="utf-8"?>
<calcChain xmlns="http://schemas.openxmlformats.org/spreadsheetml/2006/main">
  <c r="O9" i="1" l="1"/>
  <c r="N9" i="1"/>
  <c r="M9" i="1"/>
  <c r="L142" i="1"/>
  <c r="L141" i="1" s="1"/>
  <c r="L140" i="1" s="1"/>
  <c r="L139" i="1" s="1"/>
  <c r="L138" i="1" s="1"/>
  <c r="L137" i="1" s="1"/>
  <c r="L136" i="1" s="1"/>
  <c r="L135" i="1" s="1"/>
  <c r="L134" i="1" s="1"/>
  <c r="L133" i="1" s="1"/>
  <c r="L132" i="1" s="1"/>
  <c r="L131" i="1" s="1"/>
  <c r="L130" i="1" s="1"/>
  <c r="L129" i="1" s="1"/>
  <c r="L128" i="1" s="1"/>
  <c r="L127" i="1" s="1"/>
  <c r="L126" i="1" s="1"/>
  <c r="L125" i="1" s="1"/>
  <c r="L124" i="1" s="1"/>
  <c r="L123" i="1" s="1"/>
  <c r="L122" i="1" s="1"/>
  <c r="L121" i="1" s="1"/>
  <c r="L120" i="1" s="1"/>
  <c r="L119" i="1" s="1"/>
  <c r="L118" i="1" s="1"/>
  <c r="L117" i="1" s="1"/>
  <c r="L116" i="1" s="1"/>
  <c r="L115" i="1" s="1"/>
  <c r="L114" i="1" s="1"/>
  <c r="L113" i="1" s="1"/>
  <c r="L112" i="1" s="1"/>
  <c r="L111" i="1" s="1"/>
  <c r="L110" i="1" s="1"/>
  <c r="L109" i="1" s="1"/>
  <c r="L108" i="1" s="1"/>
  <c r="L107" i="1" s="1"/>
  <c r="L106" i="1" s="1"/>
  <c r="L105" i="1" s="1"/>
  <c r="L104" i="1" s="1"/>
  <c r="L103" i="1" s="1"/>
  <c r="L102" i="1" s="1"/>
  <c r="L101" i="1" s="1"/>
  <c r="L100" i="1" s="1"/>
  <c r="L99" i="1" s="1"/>
  <c r="L98" i="1" s="1"/>
  <c r="L97" i="1" s="1"/>
  <c r="L96" i="1" s="1"/>
  <c r="L95" i="1" s="1"/>
  <c r="L94" i="1" s="1"/>
  <c r="L93" i="1" s="1"/>
  <c r="L92" i="1" s="1"/>
  <c r="L91" i="1" s="1"/>
  <c r="L90" i="1" s="1"/>
  <c r="L89" i="1" s="1"/>
  <c r="L88" i="1" s="1"/>
  <c r="L87" i="1" s="1"/>
  <c r="L86" i="1" s="1"/>
  <c r="L85" i="1" s="1"/>
  <c r="L84" i="1" s="1"/>
  <c r="L83" i="1" s="1"/>
  <c r="L82" i="1" s="1"/>
  <c r="L81" i="1" s="1"/>
  <c r="L80" i="1" s="1"/>
  <c r="L79" i="1" s="1"/>
  <c r="L78" i="1" s="1"/>
  <c r="L77" i="1" s="1"/>
  <c r="L76" i="1" s="1"/>
  <c r="L75" i="1" s="1"/>
  <c r="L74" i="1" s="1"/>
  <c r="L73" i="1" s="1"/>
  <c r="L72" i="1" s="1"/>
  <c r="L71" i="1" s="1"/>
  <c r="L70" i="1" s="1"/>
  <c r="L69" i="1" s="1"/>
  <c r="L68" i="1" s="1"/>
  <c r="L67" i="1" s="1"/>
  <c r="L66" i="1" s="1"/>
  <c r="L65" i="1" s="1"/>
  <c r="L64" i="1" s="1"/>
  <c r="L63" i="1" s="1"/>
  <c r="L62" i="1" s="1"/>
  <c r="L61" i="1" s="1"/>
  <c r="L60" i="1" s="1"/>
  <c r="L59" i="1" s="1"/>
  <c r="L58" i="1" s="1"/>
  <c r="L57" i="1" s="1"/>
  <c r="L56" i="1" s="1"/>
  <c r="L55" i="1" s="1"/>
  <c r="L54" i="1" s="1"/>
  <c r="L53" i="1" s="1"/>
  <c r="L52" i="1" s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L19" i="1" s="1"/>
  <c r="L18" i="1" s="1"/>
  <c r="L17" i="1" s="1"/>
  <c r="L16" i="1" s="1"/>
  <c r="L15" i="1" s="1"/>
  <c r="L14" i="1" s="1"/>
  <c r="L13" i="1" s="1"/>
  <c r="L12" i="1" s="1"/>
  <c r="L11" i="1" s="1"/>
  <c r="L10" i="1" s="1"/>
  <c r="L9" i="1" s="1"/>
  <c r="L143" i="1"/>
  <c r="L145" i="1"/>
  <c r="L144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9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0" i="1"/>
  <c r="H11" i="1"/>
  <c r="H12" i="1"/>
  <c r="H13" i="1"/>
  <c r="H9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9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0" i="1"/>
  <c r="E11" i="1"/>
  <c r="E9" i="1"/>
</calcChain>
</file>

<file path=xl/sharedStrings.xml><?xml version="1.0" encoding="utf-8"?>
<sst xmlns="http://schemas.openxmlformats.org/spreadsheetml/2006/main" count="26" uniqueCount="23">
  <si>
    <t>P</t>
  </si>
  <si>
    <t>D</t>
  </si>
  <si>
    <t>CPI</t>
  </si>
  <si>
    <t>S&amp;P</t>
  </si>
  <si>
    <t>Composite</t>
  </si>
  <si>
    <t>Stock</t>
  </si>
  <si>
    <t>Price</t>
  </si>
  <si>
    <t>Index</t>
  </si>
  <si>
    <t>Dividends</t>
  </si>
  <si>
    <t>Accruing</t>
  </si>
  <si>
    <t>to</t>
  </si>
  <si>
    <t>Consumer</t>
  </si>
  <si>
    <t>RP</t>
  </si>
  <si>
    <t>RD</t>
  </si>
  <si>
    <t>b</t>
  </si>
  <si>
    <t>e^b</t>
  </si>
  <si>
    <t>RPdetr</t>
  </si>
  <si>
    <t>RDdetr</t>
  </si>
  <si>
    <t>1+r</t>
  </si>
  <si>
    <t>P*</t>
  </si>
  <si>
    <t>σ(P)</t>
  </si>
  <si>
    <t>σ(P*)</t>
  </si>
  <si>
    <t>σ(P)/σ(P*)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</si>
</sst>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3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2" borderId="0" xfId="0" applyFont="1" applyFill="1"/>
    <xf numFmtId="10" fontId="2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/>
    </xf>
    <xf numFmtId="0" fontId="2" fillId="0" borderId="0" xfId="1" applyNumberFormat="1" applyFont="1" applyFill="1" applyAlignment="1">
      <alignment horizontal="right"/>
    </xf>
    <xf numFmtId="165" fontId="2" fillId="0" borderId="0" xfId="1" applyNumberFormat="1" applyFont="1" applyAlignment="1" applyProtection="1">
      <alignment horizontal="right"/>
    </xf>
    <xf numFmtId="0" fontId="2" fillId="0" borderId="0" xfId="0" applyNumberFormat="1" applyFont="1" applyFill="1" applyAlignment="1">
      <alignment horizontal="right"/>
    </xf>
    <xf numFmtId="2" fontId="2" fillId="0" borderId="0" xfId="0" applyNumberFormat="1" applyFont="1"/>
    <xf numFmtId="2" fontId="2" fillId="2" borderId="0" xfId="0" applyNumberFormat="1" applyFont="1" applyFill="1"/>
    <xf numFmtId="0" fontId="2" fillId="0" borderId="0" xfId="0" applyFont="1" applyFill="1"/>
    <xf numFmtId="2" fontId="2" fillId="2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Prezzi effettivi</c:v>
          </c:tx>
          <c:marker>
            <c:symbol val="none"/>
          </c:marker>
          <c:cat>
            <c:numRef>
              <c:f>Data!$A$9:$A$145</c:f>
              <c:numCache>
                <c:formatCode>General</c:formatCode>
                <c:ptCount val="137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</c:numCache>
            </c:numRef>
          </c:cat>
          <c:val>
            <c:numRef>
              <c:f>Data!$I$9:$I$145</c:f>
              <c:numCache>
                <c:formatCode>General</c:formatCode>
                <c:ptCount val="137"/>
                <c:pt idx="0">
                  <c:v>706.72039463649446</c:v>
                </c:pt>
                <c:pt idx="1">
                  <c:v>749.25627140508755</c:v>
                </c:pt>
                <c:pt idx="2">
                  <c:v>757.59950719861729</c:v>
                </c:pt>
                <c:pt idx="3">
                  <c:v>710.74324689631521</c:v>
                </c:pt>
                <c:pt idx="4">
                  <c:v>731.55916845005913</c:v>
                </c:pt>
                <c:pt idx="5">
                  <c:v>750.1055180900637</c:v>
                </c:pt>
                <c:pt idx="6">
                  <c:v>582.01378160402953</c:v>
                </c:pt>
                <c:pt idx="7">
                  <c:v>621.19363911576772</c:v>
                </c:pt>
                <c:pt idx="8">
                  <c:v>750.21906804612809</c:v>
                </c:pt>
                <c:pt idx="9">
                  <c:v>872.50091134994477</c:v>
                </c:pt>
                <c:pt idx="10">
                  <c:v>1102.3069015767148</c:v>
                </c:pt>
                <c:pt idx="11">
                  <c:v>959.17178933021478</c:v>
                </c:pt>
                <c:pt idx="12">
                  <c:v>943.31049123947969</c:v>
                </c:pt>
                <c:pt idx="13">
                  <c:v>895.24207437161851</c:v>
                </c:pt>
                <c:pt idx="14">
                  <c:v>803.41144523443711</c:v>
                </c:pt>
                <c:pt idx="15">
                  <c:v>1003.5226782123973</c:v>
                </c:pt>
                <c:pt idx="16">
                  <c:v>1058.9348167062383</c:v>
                </c:pt>
                <c:pt idx="17">
                  <c:v>945.87944462750909</c:v>
                </c:pt>
                <c:pt idx="18">
                  <c:v>961.58720912418642</c:v>
                </c:pt>
                <c:pt idx="19">
                  <c:v>1019.3891725359314</c:v>
                </c:pt>
                <c:pt idx="20">
                  <c:v>879.81322265022982</c:v>
                </c:pt>
                <c:pt idx="21">
                  <c:v>1048.8927825858793</c:v>
                </c:pt>
                <c:pt idx="22">
                  <c:v>974.23990805086976</c:v>
                </c:pt>
                <c:pt idx="23">
                  <c:v>850.44044427438178</c:v>
                </c:pt>
                <c:pt idx="24">
                  <c:v>858.50592684896401</c:v>
                </c:pt>
                <c:pt idx="25">
                  <c:v>836.07411936499761</c:v>
                </c:pt>
                <c:pt idx="26">
                  <c:v>836.42997432910863</c:v>
                </c:pt>
                <c:pt idx="27">
                  <c:v>923.97259252652395</c:v>
                </c:pt>
                <c:pt idx="28">
                  <c:v>1116.0752951867289</c:v>
                </c:pt>
                <c:pt idx="29">
                  <c:v>941.91379304069983</c:v>
                </c:pt>
                <c:pt idx="30">
                  <c:v>1100.0321438905555</c:v>
                </c:pt>
                <c:pt idx="31">
                  <c:v>1212.4384840147434</c:v>
                </c:pt>
                <c:pt idx="32">
                  <c:v>1132.9787845426995</c:v>
                </c:pt>
                <c:pt idx="33">
                  <c:v>920.15514650846774</c:v>
                </c:pt>
                <c:pt idx="34">
                  <c:v>1116.2327139813403</c:v>
                </c:pt>
                <c:pt idx="35">
                  <c:v>1285.1549860534367</c:v>
                </c:pt>
                <c:pt idx="36">
                  <c:v>1171.4251047383364</c:v>
                </c:pt>
                <c:pt idx="37">
                  <c:v>843.52486911871256</c:v>
                </c:pt>
                <c:pt idx="38">
                  <c:v>1062.0899915697937</c:v>
                </c:pt>
                <c:pt idx="39">
                  <c:v>1050.2622562515528</c:v>
                </c:pt>
                <c:pt idx="40">
                  <c:v>1018.3389300556183</c:v>
                </c:pt>
                <c:pt idx="41">
                  <c:v>995.44262904021491</c:v>
                </c:pt>
                <c:pt idx="42">
                  <c:v>930.3592837687595</c:v>
                </c:pt>
                <c:pt idx="43">
                  <c:v>806.91996651086231</c:v>
                </c:pt>
                <c:pt idx="44">
                  <c:v>702.09585476887844</c:v>
                </c:pt>
                <c:pt idx="45">
                  <c:v>836.32613830265961</c:v>
                </c:pt>
                <c:pt idx="46">
                  <c:v>749.83312637580491</c:v>
                </c:pt>
                <c:pt idx="47">
                  <c:v>464.25539250844548</c:v>
                </c:pt>
                <c:pt idx="48">
                  <c:v>421.74177491607605</c:v>
                </c:pt>
                <c:pt idx="49">
                  <c:v>398.81867335202026</c:v>
                </c:pt>
                <c:pt idx="50">
                  <c:v>320.77408196549226</c:v>
                </c:pt>
                <c:pt idx="51">
                  <c:v>364.10832389783127</c:v>
                </c:pt>
                <c:pt idx="52">
                  <c:v>439.12317503181418</c:v>
                </c:pt>
                <c:pt idx="53">
                  <c:v>416.03648115676089</c:v>
                </c:pt>
                <c:pt idx="54">
                  <c:v>490.19351287755984</c:v>
                </c:pt>
                <c:pt idx="55">
                  <c:v>557.0275437290295</c:v>
                </c:pt>
                <c:pt idx="56">
                  <c:v>593.49505768554206</c:v>
                </c:pt>
                <c:pt idx="57">
                  <c:v>772.32012369801066</c:v>
                </c:pt>
                <c:pt idx="58">
                  <c:v>1089.6266910478573</c:v>
                </c:pt>
                <c:pt idx="59">
                  <c:v>935.7236649699588</c:v>
                </c:pt>
                <c:pt idx="60">
                  <c:v>728.40804165052134</c:v>
                </c:pt>
                <c:pt idx="61">
                  <c:v>413.66456189531493</c:v>
                </c:pt>
                <c:pt idx="62">
                  <c:v>385.18908135931292</c:v>
                </c:pt>
                <c:pt idx="63">
                  <c:v>550.29466678448171</c:v>
                </c:pt>
                <c:pt idx="64">
                  <c:v>461.43643509066146</c:v>
                </c:pt>
                <c:pt idx="65">
                  <c:v>664.49288280759515</c:v>
                </c:pt>
                <c:pt idx="66">
                  <c:v>817.53978036529907</c:v>
                </c:pt>
                <c:pt idx="67">
                  <c:v>513.27204194570402</c:v>
                </c:pt>
                <c:pt idx="68">
                  <c:v>565.80464250548732</c:v>
                </c:pt>
                <c:pt idx="69">
                  <c:v>551.4244535123853</c:v>
                </c:pt>
                <c:pt idx="70">
                  <c:v>458.50094832356677</c:v>
                </c:pt>
                <c:pt idx="71">
                  <c:v>342.74401413919384</c:v>
                </c:pt>
                <c:pt idx="72">
                  <c:v>353.78035626451634</c:v>
                </c:pt>
                <c:pt idx="73">
                  <c:v>396.83460469674827</c:v>
                </c:pt>
                <c:pt idx="74">
                  <c:v>434.25373522993345</c:v>
                </c:pt>
                <c:pt idx="75">
                  <c:v>557.88694029292037</c:v>
                </c:pt>
                <c:pt idx="76">
                  <c:v>391.98074276848814</c:v>
                </c:pt>
                <c:pt idx="77">
                  <c:v>340.94000518405198</c:v>
                </c:pt>
                <c:pt idx="78">
                  <c:v>342.90697050279078</c:v>
                </c:pt>
                <c:pt idx="79">
                  <c:v>378.45312915445584</c:v>
                </c:pt>
                <c:pt idx="80">
                  <c:v>432.63898729806232</c:v>
                </c:pt>
                <c:pt idx="81">
                  <c:v>465.07166119175201</c:v>
                </c:pt>
                <c:pt idx="82">
                  <c:v>493.09326316652067</c:v>
                </c:pt>
                <c:pt idx="83">
                  <c:v>466.29242875212674</c:v>
                </c:pt>
                <c:pt idx="84">
                  <c:v>645.95484813775283</c:v>
                </c:pt>
                <c:pt idx="85">
                  <c:v>784.82082864087772</c:v>
                </c:pt>
                <c:pt idx="86">
                  <c:v>771.1155167708597</c:v>
                </c:pt>
                <c:pt idx="87">
                  <c:v>662.34466329941267</c:v>
                </c:pt>
                <c:pt idx="88">
                  <c:v>868.84265935195981</c:v>
                </c:pt>
                <c:pt idx="89">
                  <c:v>882.27562471167403</c:v>
                </c:pt>
                <c:pt idx="90">
                  <c:v>877.87775953996504</c:v>
                </c:pt>
                <c:pt idx="91">
                  <c:v>991.76754902677123</c:v>
                </c:pt>
                <c:pt idx="92">
                  <c:v>906.55331220848939</c:v>
                </c:pt>
                <c:pt idx="93">
                  <c:v>1030.5832152844575</c:v>
                </c:pt>
                <c:pt idx="94">
                  <c:v>1130.6408249394794</c:v>
                </c:pt>
                <c:pt idx="95">
                  <c:v>1182.0450450642431</c:v>
                </c:pt>
                <c:pt idx="96">
                  <c:v>1016.7199695355068</c:v>
                </c:pt>
                <c:pt idx="97">
                  <c:v>1085.5774848847543</c:v>
                </c:pt>
                <c:pt idx="98">
                  <c:v>1097.8434414146525</c:v>
                </c:pt>
                <c:pt idx="99">
                  <c:v>899.86048888245807</c:v>
                </c:pt>
                <c:pt idx="100">
                  <c:v>870.01033056877043</c:v>
                </c:pt>
                <c:pt idx="101">
                  <c:v>915.40230667336823</c:v>
                </c:pt>
                <c:pt idx="102">
                  <c:v>995.58911899211421</c:v>
                </c:pt>
                <c:pt idx="103">
                  <c:v>726.37104771825568</c:v>
                </c:pt>
                <c:pt idx="104">
                  <c:v>482.33257834764362</c:v>
                </c:pt>
                <c:pt idx="105">
                  <c:v>593.29119083853664</c:v>
                </c:pt>
                <c:pt idx="106">
                  <c:v>594.28221426890605</c:v>
                </c:pt>
                <c:pt idx="107">
                  <c:v>475.54079789684266</c:v>
                </c:pt>
                <c:pt idx="108">
                  <c:v>472.7698609361629</c:v>
                </c:pt>
                <c:pt idx="109">
                  <c:v>453.81348995412714</c:v>
                </c:pt>
                <c:pt idx="110">
                  <c:v>478.6174714961478</c:v>
                </c:pt>
                <c:pt idx="111">
                  <c:v>382.98130752847425</c:v>
                </c:pt>
                <c:pt idx="112">
                  <c:v>446.69765335904555</c:v>
                </c:pt>
                <c:pt idx="113">
                  <c:v>486.22883763289519</c:v>
                </c:pt>
                <c:pt idx="114">
                  <c:v>476.30921933493579</c:v>
                </c:pt>
                <c:pt idx="115">
                  <c:v>546.9647621305345</c:v>
                </c:pt>
                <c:pt idx="116">
                  <c:v>673.53245304275572</c:v>
                </c:pt>
                <c:pt idx="117">
                  <c:v>602.79840531271009</c:v>
                </c:pt>
                <c:pt idx="118">
                  <c:v>645.3103377873548</c:v>
                </c:pt>
                <c:pt idx="119">
                  <c:v>718.49860349378378</c:v>
                </c:pt>
                <c:pt idx="120">
                  <c:v>640.28285848138898</c:v>
                </c:pt>
                <c:pt idx="121">
                  <c:v>784.4410012246052</c:v>
                </c:pt>
                <c:pt idx="122">
                  <c:v>781.4255406092459</c:v>
                </c:pt>
                <c:pt idx="123">
                  <c:v>814.52434911407659</c:v>
                </c:pt>
                <c:pt idx="124">
                  <c:v>766.36924423080347</c:v>
                </c:pt>
                <c:pt idx="125">
                  <c:v>968.81286045003162</c:v>
                </c:pt>
                <c:pt idx="126">
                  <c:v>1152.9655537107906</c:v>
                </c:pt>
                <c:pt idx="127">
                  <c:v>1403.4322840596874</c:v>
                </c:pt>
                <c:pt idx="128">
                  <c:v>1759.544616575047</c:v>
                </c:pt>
                <c:pt idx="129">
                  <c:v>1922.5992531374336</c:v>
                </c:pt>
                <c:pt idx="130">
                  <c:v>1707.5670722349614</c:v>
                </c:pt>
                <c:pt idx="131">
                  <c:v>1417.2785611508812</c:v>
                </c:pt>
                <c:pt idx="132">
                  <c:v>1067.2732812222162</c:v>
                </c:pt>
                <c:pt idx="133">
                  <c:v>1301.7158509525825</c:v>
                </c:pt>
                <c:pt idx="134">
                  <c:v>1296.7982802993126</c:v>
                </c:pt>
                <c:pt idx="135">
                  <c:v>1327.3632743246949</c:v>
                </c:pt>
                <c:pt idx="136">
                  <c:v>1424.16</c:v>
                </c:pt>
              </c:numCache>
            </c:numRef>
          </c:val>
          <c:smooth val="0"/>
        </c:ser>
        <c:ser>
          <c:idx val="1"/>
          <c:order val="1"/>
          <c:tx>
            <c:v>Prezzi teorici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Data!$A$9:$A$145</c:f>
              <c:numCache>
                <c:formatCode>General</c:formatCode>
                <c:ptCount val="137"/>
                <c:pt idx="0">
                  <c:v>1871</c:v>
                </c:pt>
                <c:pt idx="1">
                  <c:v>1872</c:v>
                </c:pt>
                <c:pt idx="2">
                  <c:v>1873</c:v>
                </c:pt>
                <c:pt idx="3">
                  <c:v>1874</c:v>
                </c:pt>
                <c:pt idx="4">
                  <c:v>1875</c:v>
                </c:pt>
                <c:pt idx="5">
                  <c:v>1876</c:v>
                </c:pt>
                <c:pt idx="6">
                  <c:v>1877</c:v>
                </c:pt>
                <c:pt idx="7">
                  <c:v>1878</c:v>
                </c:pt>
                <c:pt idx="8">
                  <c:v>1879</c:v>
                </c:pt>
                <c:pt idx="9">
                  <c:v>1880</c:v>
                </c:pt>
                <c:pt idx="10">
                  <c:v>1881</c:v>
                </c:pt>
                <c:pt idx="11">
                  <c:v>1882</c:v>
                </c:pt>
                <c:pt idx="12">
                  <c:v>1883</c:v>
                </c:pt>
                <c:pt idx="13">
                  <c:v>1884</c:v>
                </c:pt>
                <c:pt idx="14">
                  <c:v>1885</c:v>
                </c:pt>
                <c:pt idx="15">
                  <c:v>1886</c:v>
                </c:pt>
                <c:pt idx="16">
                  <c:v>1887</c:v>
                </c:pt>
                <c:pt idx="17">
                  <c:v>1888</c:v>
                </c:pt>
                <c:pt idx="18">
                  <c:v>1889</c:v>
                </c:pt>
                <c:pt idx="19">
                  <c:v>1890</c:v>
                </c:pt>
                <c:pt idx="20">
                  <c:v>1891</c:v>
                </c:pt>
                <c:pt idx="21">
                  <c:v>1892</c:v>
                </c:pt>
                <c:pt idx="22">
                  <c:v>1893</c:v>
                </c:pt>
                <c:pt idx="23">
                  <c:v>1894</c:v>
                </c:pt>
                <c:pt idx="24">
                  <c:v>1895</c:v>
                </c:pt>
                <c:pt idx="25">
                  <c:v>1896</c:v>
                </c:pt>
                <c:pt idx="26">
                  <c:v>1897</c:v>
                </c:pt>
                <c:pt idx="27">
                  <c:v>1898</c:v>
                </c:pt>
                <c:pt idx="28">
                  <c:v>1899</c:v>
                </c:pt>
                <c:pt idx="29">
                  <c:v>1900</c:v>
                </c:pt>
                <c:pt idx="30">
                  <c:v>1901</c:v>
                </c:pt>
                <c:pt idx="31">
                  <c:v>1902</c:v>
                </c:pt>
                <c:pt idx="32">
                  <c:v>1903</c:v>
                </c:pt>
                <c:pt idx="33">
                  <c:v>1904</c:v>
                </c:pt>
                <c:pt idx="34">
                  <c:v>1905</c:v>
                </c:pt>
                <c:pt idx="35">
                  <c:v>1906</c:v>
                </c:pt>
                <c:pt idx="36">
                  <c:v>1907</c:v>
                </c:pt>
                <c:pt idx="37">
                  <c:v>1908</c:v>
                </c:pt>
                <c:pt idx="38">
                  <c:v>1909</c:v>
                </c:pt>
                <c:pt idx="39">
                  <c:v>1910</c:v>
                </c:pt>
                <c:pt idx="40">
                  <c:v>1911</c:v>
                </c:pt>
                <c:pt idx="41">
                  <c:v>1912</c:v>
                </c:pt>
                <c:pt idx="42">
                  <c:v>1913</c:v>
                </c:pt>
                <c:pt idx="43">
                  <c:v>1914</c:v>
                </c:pt>
                <c:pt idx="44">
                  <c:v>1915</c:v>
                </c:pt>
                <c:pt idx="45">
                  <c:v>1916</c:v>
                </c:pt>
                <c:pt idx="46">
                  <c:v>1917</c:v>
                </c:pt>
                <c:pt idx="47">
                  <c:v>1918</c:v>
                </c:pt>
                <c:pt idx="48">
                  <c:v>1919</c:v>
                </c:pt>
                <c:pt idx="49">
                  <c:v>1920</c:v>
                </c:pt>
                <c:pt idx="50">
                  <c:v>1921</c:v>
                </c:pt>
                <c:pt idx="51">
                  <c:v>1922</c:v>
                </c:pt>
                <c:pt idx="52">
                  <c:v>1923</c:v>
                </c:pt>
                <c:pt idx="53">
                  <c:v>1924</c:v>
                </c:pt>
                <c:pt idx="54">
                  <c:v>1925</c:v>
                </c:pt>
                <c:pt idx="55">
                  <c:v>1926</c:v>
                </c:pt>
                <c:pt idx="56">
                  <c:v>1927</c:v>
                </c:pt>
                <c:pt idx="57">
                  <c:v>1928</c:v>
                </c:pt>
                <c:pt idx="58">
                  <c:v>1929</c:v>
                </c:pt>
                <c:pt idx="59">
                  <c:v>1930</c:v>
                </c:pt>
                <c:pt idx="60">
                  <c:v>1931</c:v>
                </c:pt>
                <c:pt idx="61">
                  <c:v>1932</c:v>
                </c:pt>
                <c:pt idx="62">
                  <c:v>1933</c:v>
                </c:pt>
                <c:pt idx="63">
                  <c:v>1934</c:v>
                </c:pt>
                <c:pt idx="64">
                  <c:v>1935</c:v>
                </c:pt>
                <c:pt idx="65">
                  <c:v>1936</c:v>
                </c:pt>
                <c:pt idx="66">
                  <c:v>1937</c:v>
                </c:pt>
                <c:pt idx="67">
                  <c:v>1938</c:v>
                </c:pt>
                <c:pt idx="68">
                  <c:v>1939</c:v>
                </c:pt>
                <c:pt idx="69">
                  <c:v>1940</c:v>
                </c:pt>
                <c:pt idx="70">
                  <c:v>1941</c:v>
                </c:pt>
                <c:pt idx="71">
                  <c:v>1942</c:v>
                </c:pt>
                <c:pt idx="72">
                  <c:v>1943</c:v>
                </c:pt>
                <c:pt idx="73">
                  <c:v>1944</c:v>
                </c:pt>
                <c:pt idx="74">
                  <c:v>1945</c:v>
                </c:pt>
                <c:pt idx="75">
                  <c:v>1946</c:v>
                </c:pt>
                <c:pt idx="76">
                  <c:v>1947</c:v>
                </c:pt>
                <c:pt idx="77">
                  <c:v>1948</c:v>
                </c:pt>
                <c:pt idx="78">
                  <c:v>1949</c:v>
                </c:pt>
                <c:pt idx="79">
                  <c:v>1950</c:v>
                </c:pt>
                <c:pt idx="80">
                  <c:v>1951</c:v>
                </c:pt>
                <c:pt idx="81">
                  <c:v>1952</c:v>
                </c:pt>
                <c:pt idx="82">
                  <c:v>1953</c:v>
                </c:pt>
                <c:pt idx="83">
                  <c:v>1954</c:v>
                </c:pt>
                <c:pt idx="84">
                  <c:v>1955</c:v>
                </c:pt>
                <c:pt idx="85">
                  <c:v>1956</c:v>
                </c:pt>
                <c:pt idx="86">
                  <c:v>1957</c:v>
                </c:pt>
                <c:pt idx="87">
                  <c:v>1958</c:v>
                </c:pt>
                <c:pt idx="88">
                  <c:v>1959</c:v>
                </c:pt>
                <c:pt idx="89">
                  <c:v>1960</c:v>
                </c:pt>
                <c:pt idx="90">
                  <c:v>1961</c:v>
                </c:pt>
                <c:pt idx="91">
                  <c:v>1962</c:v>
                </c:pt>
                <c:pt idx="92">
                  <c:v>1963</c:v>
                </c:pt>
                <c:pt idx="93">
                  <c:v>1964</c:v>
                </c:pt>
                <c:pt idx="94">
                  <c:v>1965</c:v>
                </c:pt>
                <c:pt idx="95">
                  <c:v>1966</c:v>
                </c:pt>
                <c:pt idx="96">
                  <c:v>1967</c:v>
                </c:pt>
                <c:pt idx="97">
                  <c:v>1968</c:v>
                </c:pt>
                <c:pt idx="98">
                  <c:v>1969</c:v>
                </c:pt>
                <c:pt idx="99">
                  <c:v>1970</c:v>
                </c:pt>
                <c:pt idx="100">
                  <c:v>1971</c:v>
                </c:pt>
                <c:pt idx="101">
                  <c:v>1972</c:v>
                </c:pt>
                <c:pt idx="102">
                  <c:v>1973</c:v>
                </c:pt>
                <c:pt idx="103">
                  <c:v>1974</c:v>
                </c:pt>
                <c:pt idx="104">
                  <c:v>1975</c:v>
                </c:pt>
                <c:pt idx="105">
                  <c:v>1976</c:v>
                </c:pt>
                <c:pt idx="106">
                  <c:v>1977</c:v>
                </c:pt>
                <c:pt idx="107">
                  <c:v>1978</c:v>
                </c:pt>
                <c:pt idx="108">
                  <c:v>1979</c:v>
                </c:pt>
                <c:pt idx="109">
                  <c:v>1980</c:v>
                </c:pt>
                <c:pt idx="110">
                  <c:v>1981</c:v>
                </c:pt>
                <c:pt idx="111">
                  <c:v>1982</c:v>
                </c:pt>
                <c:pt idx="112">
                  <c:v>1983</c:v>
                </c:pt>
                <c:pt idx="113">
                  <c:v>1984</c:v>
                </c:pt>
                <c:pt idx="114">
                  <c:v>1985</c:v>
                </c:pt>
                <c:pt idx="115">
                  <c:v>1986</c:v>
                </c:pt>
                <c:pt idx="116">
                  <c:v>1987</c:v>
                </c:pt>
                <c:pt idx="117">
                  <c:v>1988</c:v>
                </c:pt>
                <c:pt idx="118">
                  <c:v>1989</c:v>
                </c:pt>
                <c:pt idx="119">
                  <c:v>1990</c:v>
                </c:pt>
                <c:pt idx="120">
                  <c:v>1991</c:v>
                </c:pt>
                <c:pt idx="121">
                  <c:v>1992</c:v>
                </c:pt>
                <c:pt idx="122">
                  <c:v>1993</c:v>
                </c:pt>
                <c:pt idx="123">
                  <c:v>1994</c:v>
                </c:pt>
                <c:pt idx="124">
                  <c:v>1995</c:v>
                </c:pt>
                <c:pt idx="125">
                  <c:v>1996</c:v>
                </c:pt>
                <c:pt idx="126">
                  <c:v>1997</c:v>
                </c:pt>
                <c:pt idx="127">
                  <c:v>1998</c:v>
                </c:pt>
                <c:pt idx="128">
                  <c:v>1999</c:v>
                </c:pt>
                <c:pt idx="129">
                  <c:v>2000</c:v>
                </c:pt>
                <c:pt idx="130">
                  <c:v>2001</c:v>
                </c:pt>
                <c:pt idx="131">
                  <c:v>2002</c:v>
                </c:pt>
                <c:pt idx="132">
                  <c:v>2003</c:v>
                </c:pt>
                <c:pt idx="133">
                  <c:v>2004</c:v>
                </c:pt>
                <c:pt idx="134">
                  <c:v>2005</c:v>
                </c:pt>
                <c:pt idx="135">
                  <c:v>2006</c:v>
                </c:pt>
                <c:pt idx="136">
                  <c:v>2007</c:v>
                </c:pt>
              </c:numCache>
            </c:numRef>
          </c:cat>
          <c:val>
            <c:numRef>
              <c:f>Data!$L$9:$L$145</c:f>
              <c:numCache>
                <c:formatCode>General</c:formatCode>
                <c:ptCount val="137"/>
                <c:pt idx="0">
                  <c:v>1042.2106031972571</c:v>
                </c:pt>
                <c:pt idx="1">
                  <c:v>1044.4544928125638</c:v>
                </c:pt>
                <c:pt idx="2">
                  <c:v>1042.3957167394951</c:v>
                </c:pt>
                <c:pt idx="3">
                  <c:v>1034.3991899367536</c:v>
                </c:pt>
                <c:pt idx="4">
                  <c:v>1023.2344958867482</c:v>
                </c:pt>
                <c:pt idx="5">
                  <c:v>1014.3358448538917</c:v>
                </c:pt>
                <c:pt idx="6">
                  <c:v>1006.3470555817897</c:v>
                </c:pt>
                <c:pt idx="7">
                  <c:v>1010.9021430328481</c:v>
                </c:pt>
                <c:pt idx="8">
                  <c:v>1014.2376514075673</c:v>
                </c:pt>
                <c:pt idx="9">
                  <c:v>1021.2803737611313</c:v>
                </c:pt>
                <c:pt idx="10">
                  <c:v>1016.45743616358</c:v>
                </c:pt>
                <c:pt idx="11">
                  <c:v>1005.8919510936043</c:v>
                </c:pt>
                <c:pt idx="12">
                  <c:v>994.78935216582079</c:v>
                </c:pt>
                <c:pt idx="13">
                  <c:v>978.15818331478533</c:v>
                </c:pt>
                <c:pt idx="14">
                  <c:v>959.14437716909936</c:v>
                </c:pt>
                <c:pt idx="15">
                  <c:v>951.78191502421532</c:v>
                </c:pt>
                <c:pt idx="16">
                  <c:v>948.68675245369934</c:v>
                </c:pt>
                <c:pt idx="17">
                  <c:v>942.68307295922398</c:v>
                </c:pt>
                <c:pt idx="18">
                  <c:v>938.76142291795293</c:v>
                </c:pt>
                <c:pt idx="19">
                  <c:v>935.20251498435857</c:v>
                </c:pt>
                <c:pt idx="20">
                  <c:v>933.19261721716998</c:v>
                </c:pt>
                <c:pt idx="21">
                  <c:v>929.21303445568446</c:v>
                </c:pt>
                <c:pt idx="22">
                  <c:v>925.27268190260338</c:v>
                </c:pt>
                <c:pt idx="23">
                  <c:v>913.63570798698993</c:v>
                </c:pt>
                <c:pt idx="24">
                  <c:v>908.32112938732018</c:v>
                </c:pt>
                <c:pt idx="25">
                  <c:v>908.00864005793733</c:v>
                </c:pt>
                <c:pt idx="26">
                  <c:v>909.20871289514264</c:v>
                </c:pt>
                <c:pt idx="27">
                  <c:v>912.05367621703499</c:v>
                </c:pt>
                <c:pt idx="28">
                  <c:v>912.38213589251848</c:v>
                </c:pt>
                <c:pt idx="29">
                  <c:v>917.01039809748704</c:v>
                </c:pt>
                <c:pt idx="30">
                  <c:v>907.57570934592684</c:v>
                </c:pt>
                <c:pt idx="31">
                  <c:v>896.65448041396905</c:v>
                </c:pt>
                <c:pt idx="32">
                  <c:v>888.87632394352079</c:v>
                </c:pt>
                <c:pt idx="33">
                  <c:v>876.76475742917887</c:v>
                </c:pt>
                <c:pt idx="34">
                  <c:v>871.32531900132267</c:v>
                </c:pt>
                <c:pt idx="35">
                  <c:v>863.74396316562479</c:v>
                </c:pt>
                <c:pt idx="36">
                  <c:v>849.8098088713383</c:v>
                </c:pt>
                <c:pt idx="37">
                  <c:v>830.14072668133019</c:v>
                </c:pt>
                <c:pt idx="38">
                  <c:v>816.96404813803406</c:v>
                </c:pt>
                <c:pt idx="39">
                  <c:v>804.29883120106251</c:v>
                </c:pt>
                <c:pt idx="40">
                  <c:v>785.33302754653107</c:v>
                </c:pt>
                <c:pt idx="41">
                  <c:v>765.92772992245409</c:v>
                </c:pt>
                <c:pt idx="42">
                  <c:v>749.01599964803415</c:v>
                </c:pt>
                <c:pt idx="43">
                  <c:v>733.16099258559575</c:v>
                </c:pt>
                <c:pt idx="44">
                  <c:v>723.51454781694758</c:v>
                </c:pt>
                <c:pt idx="45">
                  <c:v>714.35431826849356</c:v>
                </c:pt>
                <c:pt idx="46">
                  <c:v>699.48918535149517</c:v>
                </c:pt>
                <c:pt idx="47">
                  <c:v>683.46827938508193</c:v>
                </c:pt>
                <c:pt idx="48">
                  <c:v>680.60285849937304</c:v>
                </c:pt>
                <c:pt idx="49">
                  <c:v>684.30619801078831</c:v>
                </c:pt>
                <c:pt idx="50">
                  <c:v>689.08898447295201</c:v>
                </c:pt>
                <c:pt idx="51">
                  <c:v>694.13131460511352</c:v>
                </c:pt>
                <c:pt idx="52">
                  <c:v>697.15900421612912</c:v>
                </c:pt>
                <c:pt idx="53">
                  <c:v>700.50128413893049</c:v>
                </c:pt>
                <c:pt idx="54">
                  <c:v>703.46826749159845</c:v>
                </c:pt>
                <c:pt idx="55">
                  <c:v>705.61812045842066</c:v>
                </c:pt>
                <c:pt idx="56">
                  <c:v>703.71499828925107</c:v>
                </c:pt>
                <c:pt idx="57">
                  <c:v>698.37122041536213</c:v>
                </c:pt>
                <c:pt idx="58">
                  <c:v>689.4784037315336</c:v>
                </c:pt>
                <c:pt idx="59">
                  <c:v>675.67234896779155</c:v>
                </c:pt>
                <c:pt idx="60">
                  <c:v>658.44276704593767</c:v>
                </c:pt>
                <c:pt idx="61">
                  <c:v>644.31620176684407</c:v>
                </c:pt>
                <c:pt idx="62">
                  <c:v>643.31972477579495</c:v>
                </c:pt>
                <c:pt idx="63">
                  <c:v>646.47457588770101</c:v>
                </c:pt>
                <c:pt idx="64">
                  <c:v>650.30599181130196</c:v>
                </c:pt>
                <c:pt idx="65">
                  <c:v>654.01996286211738</c:v>
                </c:pt>
                <c:pt idx="66">
                  <c:v>647.11801555532327</c:v>
                </c:pt>
                <c:pt idx="67">
                  <c:v>637.09386575176131</c:v>
                </c:pt>
                <c:pt idx="68">
                  <c:v>639.88348797119079</c:v>
                </c:pt>
                <c:pt idx="69">
                  <c:v>638.07585626836749</c:v>
                </c:pt>
                <c:pt idx="70">
                  <c:v>634.87212002316039</c:v>
                </c:pt>
                <c:pt idx="71">
                  <c:v>633.40569544360051</c:v>
                </c:pt>
                <c:pt idx="72">
                  <c:v>638.44349921314051</c:v>
                </c:pt>
                <c:pt idx="73">
                  <c:v>643.9449909462528</c:v>
                </c:pt>
                <c:pt idx="74">
                  <c:v>649.4955844690769</c:v>
                </c:pt>
                <c:pt idx="75">
                  <c:v>655.4405592133445</c:v>
                </c:pt>
                <c:pt idx="76">
                  <c:v>663.76254075898487</c:v>
                </c:pt>
                <c:pt idx="77">
                  <c:v>671.40858992165272</c:v>
                </c:pt>
                <c:pt idx="78">
                  <c:v>677.91472850343223</c:v>
                </c:pt>
                <c:pt idx="79">
                  <c:v>679.88800964599204</c:v>
                </c:pt>
                <c:pt idx="80">
                  <c:v>677.51559018199043</c:v>
                </c:pt>
                <c:pt idx="81">
                  <c:v>677.92334705806695</c:v>
                </c:pt>
                <c:pt idx="82">
                  <c:v>678.89904556062106</c:v>
                </c:pt>
                <c:pt idx="83">
                  <c:v>679.91501686314177</c:v>
                </c:pt>
                <c:pt idx="84">
                  <c:v>679.58558393606495</c:v>
                </c:pt>
                <c:pt idx="85">
                  <c:v>678.03273490600793</c:v>
                </c:pt>
                <c:pt idx="86">
                  <c:v>676.03559653807054</c:v>
                </c:pt>
                <c:pt idx="87">
                  <c:v>674.65898778386145</c:v>
                </c:pt>
                <c:pt idx="88">
                  <c:v>674.7222480188924</c:v>
                </c:pt>
                <c:pt idx="89">
                  <c:v>674.30198454491426</c:v>
                </c:pt>
                <c:pt idx="90">
                  <c:v>673.02278252771976</c:v>
                </c:pt>
                <c:pt idx="91">
                  <c:v>671.3514951514743</c:v>
                </c:pt>
                <c:pt idx="92">
                  <c:v>668.93760232390503</c:v>
                </c:pt>
                <c:pt idx="93">
                  <c:v>665.36982166459609</c:v>
                </c:pt>
                <c:pt idx="94">
                  <c:v>659.57098356403958</c:v>
                </c:pt>
                <c:pt idx="95">
                  <c:v>651.90521221913946</c:v>
                </c:pt>
                <c:pt idx="96">
                  <c:v>643.82837289337533</c:v>
                </c:pt>
                <c:pt idx="97">
                  <c:v>636.62315443904606</c:v>
                </c:pt>
                <c:pt idx="98">
                  <c:v>629.44850693881915</c:v>
                </c:pt>
                <c:pt idx="99">
                  <c:v>623.5258081121317</c:v>
                </c:pt>
                <c:pt idx="100">
                  <c:v>619.62863242010258</c:v>
                </c:pt>
                <c:pt idx="101">
                  <c:v>617.58868111489437</c:v>
                </c:pt>
                <c:pt idx="102">
                  <c:v>616.18805786458188</c:v>
                </c:pt>
                <c:pt idx="103">
                  <c:v>615.6684131133494</c:v>
                </c:pt>
                <c:pt idx="104">
                  <c:v>616.74220472524928</c:v>
                </c:pt>
                <c:pt idx="105">
                  <c:v>619.24920920203533</c:v>
                </c:pt>
                <c:pt idx="106">
                  <c:v>621.21385316221983</c:v>
                </c:pt>
                <c:pt idx="107">
                  <c:v>621.83643485676441</c:v>
                </c:pt>
                <c:pt idx="108">
                  <c:v>623.05208718317965</c:v>
                </c:pt>
                <c:pt idx="109">
                  <c:v>625.22965588356658</c:v>
                </c:pt>
                <c:pt idx="110">
                  <c:v>628.44971603614886</c:v>
                </c:pt>
                <c:pt idx="111">
                  <c:v>632.32263964318668</c:v>
                </c:pt>
                <c:pt idx="112">
                  <c:v>636.73199945752788</c:v>
                </c:pt>
                <c:pt idx="113">
                  <c:v>641.87318695028887</c:v>
                </c:pt>
                <c:pt idx="114">
                  <c:v>647.04197880166419</c:v>
                </c:pt>
                <c:pt idx="115">
                  <c:v>652.56527227886795</c:v>
                </c:pt>
                <c:pt idx="116">
                  <c:v>657.98437092699101</c:v>
                </c:pt>
                <c:pt idx="117">
                  <c:v>663.50534570381365</c:v>
                </c:pt>
                <c:pt idx="118">
                  <c:v>668.40776046716189</c:v>
                </c:pt>
                <c:pt idx="119">
                  <c:v>672.17957172315437</c:v>
                </c:pt>
                <c:pt idx="120">
                  <c:v>675.6970331166707</c:v>
                </c:pt>
                <c:pt idx="121">
                  <c:v>680.13846712112013</c:v>
                </c:pt>
                <c:pt idx="122">
                  <c:v>685.51570673541846</c:v>
                </c:pt>
                <c:pt idx="123">
                  <c:v>691.69302061779229</c:v>
                </c:pt>
                <c:pt idx="124">
                  <c:v>698.09102996716967</c:v>
                </c:pt>
                <c:pt idx="125">
                  <c:v>704.69880574508784</c:v>
                </c:pt>
                <c:pt idx="126">
                  <c:v>710.89821623707326</c:v>
                </c:pt>
                <c:pt idx="127">
                  <c:v>717.18955049261592</c:v>
                </c:pt>
                <c:pt idx="128">
                  <c:v>723.49078892135162</c:v>
                </c:pt>
                <c:pt idx="129">
                  <c:v>730.36539754811633</c:v>
                </c:pt>
                <c:pt idx="130">
                  <c:v>739.22715120849728</c:v>
                </c:pt>
                <c:pt idx="131">
                  <c:v>749.68478144910512</c:v>
                </c:pt>
                <c:pt idx="132">
                  <c:v>760.98666497631996</c:v>
                </c:pt>
                <c:pt idx="133">
                  <c:v>771.90478017286773</c:v>
                </c:pt>
                <c:pt idx="134">
                  <c:v>781.91563677138299</c:v>
                </c:pt>
                <c:pt idx="135">
                  <c:v>790.60668928686096</c:v>
                </c:pt>
                <c:pt idx="136">
                  <c:v>797.83579540587425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62336"/>
        <c:axId val="179195840"/>
      </c:lineChart>
      <c:catAx>
        <c:axId val="17326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95840"/>
        <c:crosses val="autoZero"/>
        <c:auto val="1"/>
        <c:lblAlgn val="ctr"/>
        <c:lblOffset val="100"/>
        <c:noMultiLvlLbl val="0"/>
      </c:catAx>
      <c:valAx>
        <c:axId val="17919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6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601980</xdr:colOff>
      <xdr:row>5</xdr:row>
      <xdr:rowOff>142875</xdr:rowOff>
    </xdr:from>
    <xdr:to>
      <xdr:col>12</xdr:col>
      <xdr:colOff>297180</xdr:colOff>
      <xdr:row>24</xdr:row>
      <xdr:rowOff>62865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0.73083</cdr:x>
      <cdr:y>0.05625</cdr:y>
    </cdr:from>
    <cdr:to>
      <cdr:x>0.98</cdr:x>
      <cdr:y>0.28403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341370" y="154305"/>
          <a:ext cx="113919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1000">
              <a:latin typeface="Times New Roman" panose="02020603050405020304" pitchFamily="18" charset="0"/>
              <a:cs typeface="Times New Roman" panose="02020603050405020304" pitchFamily="18" charset="0"/>
            </a:rPr>
            <a:t>σ</a:t>
          </a:r>
          <a:r>
            <a:rPr lang="it-IT" sz="1000">
              <a:latin typeface="Times New Roman" panose="02020603050405020304" pitchFamily="18" charset="0"/>
              <a:cs typeface="Times New Roman" panose="02020603050405020304" pitchFamily="18" charset="0"/>
            </a:rPr>
            <a:t>(P)=311,5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σ</a:t>
          </a:r>
          <a:r>
            <a:rPr lang="it-IT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(P*)=131,7</a:t>
          </a:r>
          <a:endParaRPr lang="it-IT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σ</a:t>
          </a:r>
          <a:r>
            <a:rPr lang="it-IT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(P)/</a:t>
          </a:r>
          <a:r>
            <a:rPr lang="el-GR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σ</a:t>
          </a:r>
          <a:r>
            <a:rPr lang="it-IT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(P*)=2,4</a:t>
          </a:r>
          <a:endParaRPr lang="it-IT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it-IT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enableFormatConditionsCalculation="0">
    <tabColor indexed="10"/>
  </sheetPr>
  <dimension ref="A2:AA426"/>
  <sheetViews>
    <sheetView tabSelected="1" workbookViewId="0">
      <pane xSplit="1" ySplit="3" topLeftCell="B4" activePane="bottomRight" state="frozenSplit"/>
      <selection pane="topRight" activeCell="B1" sqref="B1"/>
      <selection pane="bottomLeft" activeCell="A2" sqref="A2"/>
      <selection pane="bottomRight" activeCell="P9" sqref="P9"/>
    </sheetView>
  </sheetViews>
  <sheetFormatPr defaultColWidth="9.609375" defaultRowHeight="12.6" x14ac:dyDescent="0.45"/>
  <cols>
    <col min="1" max="1" width="12.109375" style="1" customWidth="1"/>
    <col min="2" max="2" width="10.21875" style="1" customWidth="1"/>
    <col min="3" max="3" width="9.609375" style="1" customWidth="1"/>
    <col min="4" max="16384" width="9.609375" style="1"/>
  </cols>
  <sheetData>
    <row r="2" spans="1:27" x14ac:dyDescent="0.45">
      <c r="U2" s="2"/>
    </row>
    <row r="3" spans="1:27" x14ac:dyDescent="0.45">
      <c r="B3" s="3" t="s">
        <v>0</v>
      </c>
      <c r="C3" s="3" t="s">
        <v>1</v>
      </c>
      <c r="D3" s="3" t="s">
        <v>2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/>
      <c r="Q3" s="3"/>
      <c r="R3" s="3"/>
      <c r="S3" s="3"/>
      <c r="T3" s="3"/>
      <c r="U3" s="3"/>
      <c r="V3" s="3"/>
      <c r="W3" s="3"/>
    </row>
    <row r="4" spans="1:27" x14ac:dyDescent="0.45">
      <c r="B4" s="3" t="s">
        <v>3</v>
      </c>
      <c r="C4" s="3" t="s">
        <v>8</v>
      </c>
      <c r="D4" s="3" t="s">
        <v>11</v>
      </c>
      <c r="E4" s="3"/>
      <c r="F4" s="3"/>
      <c r="H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7" x14ac:dyDescent="0.45">
      <c r="B5" s="3" t="s">
        <v>4</v>
      </c>
      <c r="C5" s="3" t="s">
        <v>9</v>
      </c>
      <c r="D5" s="3" t="s">
        <v>6</v>
      </c>
      <c r="E5" s="3"/>
      <c r="F5" s="3"/>
      <c r="H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7" x14ac:dyDescent="0.45">
      <c r="B6" s="3" t="s">
        <v>5</v>
      </c>
      <c r="C6" s="3" t="s">
        <v>10</v>
      </c>
      <c r="D6" s="3" t="s">
        <v>7</v>
      </c>
      <c r="E6" s="3"/>
      <c r="F6" s="3"/>
      <c r="H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7" x14ac:dyDescent="0.45">
      <c r="B7" s="3" t="s">
        <v>6</v>
      </c>
      <c r="C7" s="3" t="s">
        <v>7</v>
      </c>
      <c r="D7" s="3"/>
      <c r="E7" s="3"/>
      <c r="F7" s="3"/>
      <c r="H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7" x14ac:dyDescent="0.45">
      <c r="B8" s="3" t="s">
        <v>7</v>
      </c>
      <c r="C8" s="3"/>
      <c r="D8" s="3"/>
      <c r="E8" s="3"/>
      <c r="F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7" x14ac:dyDescent="0.45">
      <c r="A9" s="4">
        <v>1871</v>
      </c>
      <c r="B9" s="3">
        <v>4.4400000000000004</v>
      </c>
      <c r="C9" s="3">
        <v>0.26</v>
      </c>
      <c r="D9" s="2">
        <v>12.464060999999999</v>
      </c>
      <c r="E9" s="3">
        <f>B9/D9*$D$145</f>
        <v>72.105475093550979</v>
      </c>
      <c r="F9" s="3">
        <f>C9/D10*$D$145</f>
        <v>4.1588849152136271</v>
      </c>
      <c r="G9" s="1">
        <f>LINEST(LN(E9:E145),A9:A145,TRUE,FALSE)</f>
        <v>1.6783125936387859E-2</v>
      </c>
      <c r="H9" s="1">
        <f>EXP($G$9*(A9-$A$145))</f>
        <v>0.10202829243471717</v>
      </c>
      <c r="I9" s="1">
        <f>E9/H9</f>
        <v>706.72039463649446</v>
      </c>
      <c r="J9" s="4">
        <f>F9/H10</f>
        <v>40.083668840601391</v>
      </c>
      <c r="K9" s="4">
        <f>1+(AVERAGE(J9:J144)/AVERAGE(I9:I145))</f>
        <v>1.0406132487292463</v>
      </c>
      <c r="L9" s="4">
        <f t="shared" ref="L9:L72" si="0">(J9+L10)/$K$9</f>
        <v>1042.2106031972571</v>
      </c>
      <c r="M9" s="4">
        <f>STDEV(I9:I145)</f>
        <v>311.49563680209963</v>
      </c>
      <c r="N9" s="4">
        <f>STDEV(L9:L145)</f>
        <v>131.65674060256976</v>
      </c>
      <c r="O9" s="4">
        <f>M9/N9</f>
        <v>2.3659680117891333</v>
      </c>
      <c r="P9" s="4"/>
      <c r="Q9" s="4"/>
      <c r="R9" s="4"/>
    </row>
    <row r="10" spans="1:27" x14ac:dyDescent="0.45">
      <c r="A10" s="4">
        <v>1872</v>
      </c>
      <c r="B10" s="3">
        <v>4.8600000000000003</v>
      </c>
      <c r="C10" s="3">
        <v>0.3</v>
      </c>
      <c r="D10" s="2">
        <v>12.654392</v>
      </c>
      <c r="E10" s="3">
        <f t="shared" ref="E10:E73" si="1">B10/D10*$D$145</f>
        <v>77.739156492070109</v>
      </c>
      <c r="F10" s="3">
        <f t="shared" ref="F10:F73" si="2">C10/D11*$D$145</f>
        <v>4.6928675211307249</v>
      </c>
      <c r="H10" s="1">
        <f t="shared" ref="H10:H73" si="3">EXP($G$9*(A10-$A$145))</f>
        <v>0.10375509616527483</v>
      </c>
      <c r="I10" s="1">
        <f t="shared" ref="I10:I73" si="4">E10/H10</f>
        <v>749.25627140508755</v>
      </c>
      <c r="J10" s="4">
        <f t="shared" ref="J10:J73" si="5">F10/H11</f>
        <v>44.477466176044061</v>
      </c>
      <c r="K10" s="4"/>
      <c r="L10" s="4">
        <f t="shared" si="0"/>
        <v>1044.4544928125638</v>
      </c>
      <c r="M10" s="4"/>
      <c r="N10" s="4"/>
      <c r="O10" s="4"/>
      <c r="P10" s="4"/>
      <c r="Q10" s="4"/>
      <c r="R10" s="4"/>
      <c r="S10" s="4"/>
    </row>
    <row r="11" spans="1:27" x14ac:dyDescent="0.45">
      <c r="A11" s="4">
        <v>1873</v>
      </c>
      <c r="B11" s="3">
        <v>5.1100000000000003</v>
      </c>
      <c r="C11" s="3">
        <v>0.33</v>
      </c>
      <c r="D11" s="2">
        <v>12.939807</v>
      </c>
      <c r="E11" s="3">
        <f t="shared" si="1"/>
        <v>79.935176776593352</v>
      </c>
      <c r="F11" s="3">
        <f t="shared" si="2"/>
        <v>5.4004237726633004</v>
      </c>
      <c r="H11" s="1">
        <f t="shared" si="3"/>
        <v>0.10551112562384102</v>
      </c>
      <c r="I11" s="1">
        <f t="shared" si="4"/>
        <v>757.59950719861729</v>
      </c>
      <c r="J11" s="4">
        <f t="shared" si="5"/>
        <v>50.331603320983696</v>
      </c>
      <c r="K11" s="4"/>
      <c r="L11" s="4">
        <f t="shared" si="0"/>
        <v>1042.3957167394951</v>
      </c>
      <c r="M11" s="4"/>
      <c r="N11" s="4"/>
      <c r="O11" s="4"/>
      <c r="P11" s="4"/>
      <c r="Q11" s="4"/>
      <c r="R11" s="4"/>
      <c r="S11" s="4"/>
    </row>
    <row r="12" spans="1:27" x14ac:dyDescent="0.45">
      <c r="A12" s="4">
        <v>1874</v>
      </c>
      <c r="B12" s="3">
        <v>4.66</v>
      </c>
      <c r="C12" s="3">
        <v>0.33</v>
      </c>
      <c r="D12" s="2">
        <v>12.368895999999999</v>
      </c>
      <c r="E12" s="3">
        <f t="shared" si="1"/>
        <v>76.26052963821509</v>
      </c>
      <c r="F12" s="3">
        <f t="shared" si="2"/>
        <v>5.8020763419302819</v>
      </c>
      <c r="H12" s="1">
        <f t="shared" si="3"/>
        <v>0.10729687544866696</v>
      </c>
      <c r="I12" s="1">
        <f t="shared" si="4"/>
        <v>710.74324689631521</v>
      </c>
      <c r="J12" s="4">
        <f t="shared" si="5"/>
        <v>53.175005636237785</v>
      </c>
      <c r="K12" s="4"/>
      <c r="L12" s="4">
        <f t="shared" si="0"/>
        <v>1034.3991899367536</v>
      </c>
      <c r="M12" s="4"/>
      <c r="N12" s="4"/>
      <c r="O12" s="4"/>
      <c r="P12" s="4"/>
      <c r="Q12" s="4"/>
      <c r="R12" s="4"/>
      <c r="S12" s="4"/>
    </row>
    <row r="13" spans="1:27" x14ac:dyDescent="0.45">
      <c r="A13" s="4">
        <v>1875</v>
      </c>
      <c r="B13" s="3">
        <v>4.54</v>
      </c>
      <c r="C13" s="3">
        <v>0.3</v>
      </c>
      <c r="D13" s="2">
        <v>11.512651</v>
      </c>
      <c r="E13" s="3">
        <f t="shared" si="1"/>
        <v>79.82250482534387</v>
      </c>
      <c r="F13" s="3">
        <f t="shared" si="2"/>
        <v>5.5985230360735994</v>
      </c>
      <c r="H13" s="1">
        <f t="shared" si="3"/>
        <v>0.10911284864963464</v>
      </c>
      <c r="I13" s="1">
        <f t="shared" si="4"/>
        <v>731.55916845005913</v>
      </c>
      <c r="J13" s="4">
        <f t="shared" si="5"/>
        <v>50.45552812265003</v>
      </c>
      <c r="K13" s="4"/>
      <c r="L13" s="4">
        <f t="shared" si="0"/>
        <v>1023.2344958867482</v>
      </c>
      <c r="M13" s="4"/>
      <c r="N13" s="4"/>
      <c r="O13" s="4"/>
      <c r="P13" s="4"/>
      <c r="Q13" s="4"/>
      <c r="R13" s="4"/>
      <c r="S13" s="4"/>
    </row>
    <row r="14" spans="1:27" x14ac:dyDescent="0.45">
      <c r="A14" s="4">
        <v>1876</v>
      </c>
      <c r="B14" s="3">
        <v>4.46</v>
      </c>
      <c r="C14" s="3">
        <v>0.3</v>
      </c>
      <c r="D14" s="2">
        <v>10.846575</v>
      </c>
      <c r="E14" s="3">
        <f t="shared" si="1"/>
        <v>83.231375802960841</v>
      </c>
      <c r="F14" s="3">
        <f t="shared" si="2"/>
        <v>5.5498302829348898</v>
      </c>
      <c r="H14" s="1">
        <f t="shared" si="3"/>
        <v>0.11095955674994436</v>
      </c>
      <c r="I14" s="1">
        <f t="shared" si="4"/>
        <v>750.1055180900637</v>
      </c>
      <c r="J14" s="4">
        <f t="shared" si="5"/>
        <v>49.184263234143337</v>
      </c>
      <c r="K14" s="4"/>
      <c r="L14" s="4">
        <f t="shared" si="0"/>
        <v>1014.3358448538917</v>
      </c>
      <c r="M14" s="4"/>
      <c r="N14" s="4"/>
      <c r="O14" s="4"/>
      <c r="P14" s="4"/>
      <c r="Q14" s="4"/>
      <c r="R14" s="4"/>
      <c r="S14" s="4"/>
      <c r="W14" s="5"/>
      <c r="X14" s="5"/>
      <c r="Y14" s="5"/>
      <c r="Z14" s="5"/>
      <c r="AA14" s="6"/>
    </row>
    <row r="15" spans="1:27" x14ac:dyDescent="0.45">
      <c r="A15" s="4">
        <v>1877</v>
      </c>
      <c r="B15" s="3">
        <v>3.55</v>
      </c>
      <c r="C15" s="3">
        <v>0.19</v>
      </c>
      <c r="D15" s="2">
        <v>10.941739999999999</v>
      </c>
      <c r="E15" s="3">
        <f t="shared" si="1"/>
        <v>65.672991681396198</v>
      </c>
      <c r="F15" s="3">
        <f t="shared" si="2"/>
        <v>4.167154390845476</v>
      </c>
      <c r="H15" s="1">
        <f t="shared" si="3"/>
        <v>0.11283751993020077</v>
      </c>
      <c r="I15" s="1">
        <f t="shared" si="4"/>
        <v>582.01378160402953</v>
      </c>
      <c r="J15" s="4">
        <f t="shared" si="5"/>
        <v>36.315935825229495</v>
      </c>
      <c r="K15" s="4"/>
      <c r="L15" s="4">
        <f t="shared" si="0"/>
        <v>1006.3470555817897</v>
      </c>
      <c r="M15" s="4"/>
      <c r="N15" s="4"/>
      <c r="O15" s="4"/>
      <c r="P15" s="4"/>
      <c r="Q15" s="4"/>
      <c r="R15" s="4"/>
      <c r="S15" s="4"/>
      <c r="W15" s="5"/>
      <c r="X15" s="5"/>
      <c r="Y15" s="5"/>
      <c r="Z15" s="5"/>
    </row>
    <row r="16" spans="1:27" x14ac:dyDescent="0.45">
      <c r="A16" s="4">
        <v>1878</v>
      </c>
      <c r="B16" s="3">
        <v>3.25</v>
      </c>
      <c r="C16" s="3">
        <v>0.18</v>
      </c>
      <c r="D16" s="2">
        <v>9.2290893000000001</v>
      </c>
      <c r="E16" s="3">
        <f t="shared" si="1"/>
        <v>71.280272474988408</v>
      </c>
      <c r="F16" s="3">
        <f t="shared" si="2"/>
        <v>4.4015814915661196</v>
      </c>
      <c r="H16" s="1">
        <f t="shared" si="3"/>
        <v>0.11474726717493702</v>
      </c>
      <c r="I16" s="1">
        <f t="shared" si="4"/>
        <v>621.19363911576772</v>
      </c>
      <c r="J16" s="4">
        <f t="shared" si="5"/>
        <v>37.720511801201965</v>
      </c>
      <c r="K16" s="4"/>
      <c r="L16" s="4">
        <f t="shared" si="0"/>
        <v>1010.9021430328481</v>
      </c>
      <c r="M16" s="4"/>
      <c r="N16" s="4"/>
      <c r="O16" s="4"/>
      <c r="P16" s="4"/>
      <c r="Q16" s="4"/>
      <c r="R16" s="4"/>
      <c r="S16" s="4"/>
      <c r="W16" s="5"/>
      <c r="X16" s="5"/>
      <c r="Y16" s="5"/>
      <c r="Z16" s="5"/>
    </row>
    <row r="17" spans="1:26" x14ac:dyDescent="0.45">
      <c r="A17" s="4">
        <v>1879</v>
      </c>
      <c r="B17" s="3">
        <v>3.58</v>
      </c>
      <c r="C17" s="3">
        <v>0.2</v>
      </c>
      <c r="D17" s="2">
        <v>8.2776793000000009</v>
      </c>
      <c r="E17" s="3">
        <f t="shared" si="1"/>
        <v>87.542565221148394</v>
      </c>
      <c r="F17" s="3">
        <f t="shared" si="2"/>
        <v>4.0522382712740264</v>
      </c>
      <c r="H17" s="1">
        <f t="shared" si="3"/>
        <v>0.11668933642161937</v>
      </c>
      <c r="I17" s="1">
        <f t="shared" si="4"/>
        <v>750.21906804612809</v>
      </c>
      <c r="J17" s="4">
        <f t="shared" si="5"/>
        <v>34.148763653618197</v>
      </c>
      <c r="K17" s="4"/>
      <c r="L17" s="4">
        <f t="shared" si="0"/>
        <v>1014.2376514075673</v>
      </c>
      <c r="M17" s="4"/>
      <c r="N17" s="4"/>
      <c r="O17" s="4"/>
      <c r="P17" s="4"/>
      <c r="Q17" s="4"/>
      <c r="R17" s="4"/>
      <c r="S17" s="4"/>
      <c r="W17" s="5"/>
      <c r="X17" s="5"/>
      <c r="Y17" s="5"/>
      <c r="Z17" s="5"/>
    </row>
    <row r="18" spans="1:26" x14ac:dyDescent="0.45">
      <c r="A18" s="4">
        <v>1880</v>
      </c>
      <c r="B18" s="3">
        <v>5.1100000000000003</v>
      </c>
      <c r="C18" s="3">
        <v>0.26</v>
      </c>
      <c r="D18" s="2">
        <v>9.9903306000000001</v>
      </c>
      <c r="E18" s="3">
        <f t="shared" si="1"/>
        <v>103.53468783105136</v>
      </c>
      <c r="F18" s="3">
        <f t="shared" si="2"/>
        <v>5.5871976318541403</v>
      </c>
      <c r="H18" s="1">
        <f t="shared" si="3"/>
        <v>0.11866427471217324</v>
      </c>
      <c r="I18" s="1">
        <f t="shared" si="4"/>
        <v>872.50091134994477</v>
      </c>
      <c r="J18" s="4">
        <f t="shared" si="5"/>
        <v>46.300451439409663</v>
      </c>
      <c r="K18" s="4"/>
      <c r="L18" s="4">
        <f t="shared" si="0"/>
        <v>1021.2803737611313</v>
      </c>
      <c r="M18" s="4"/>
      <c r="N18" s="4"/>
      <c r="O18" s="4"/>
      <c r="P18" s="4"/>
      <c r="Q18" s="4"/>
      <c r="R18" s="4"/>
      <c r="S18" s="4"/>
      <c r="T18" s="4"/>
      <c r="W18" s="5"/>
      <c r="X18" s="5"/>
      <c r="Y18" s="5"/>
      <c r="Z18" s="5"/>
    </row>
    <row r="19" spans="1:26" x14ac:dyDescent="0.45">
      <c r="A19" s="4">
        <v>1881</v>
      </c>
      <c r="B19" s="3">
        <v>6.19</v>
      </c>
      <c r="C19" s="3">
        <v>0.32</v>
      </c>
      <c r="D19" s="2">
        <v>9.4194198</v>
      </c>
      <c r="E19" s="3">
        <f t="shared" si="1"/>
        <v>133.01828208145051</v>
      </c>
      <c r="F19" s="3">
        <f t="shared" si="2"/>
        <v>6.3624194299342465</v>
      </c>
      <c r="H19" s="1">
        <f t="shared" si="3"/>
        <v>0.12067263834707392</v>
      </c>
      <c r="I19" s="1">
        <f t="shared" si="4"/>
        <v>1102.3069015767148</v>
      </c>
      <c r="J19" s="4">
        <f t="shared" si="5"/>
        <v>51.847123747579182</v>
      </c>
      <c r="K19" s="4"/>
      <c r="L19" s="4">
        <f t="shared" si="0"/>
        <v>1016.45743616358</v>
      </c>
      <c r="M19" s="4"/>
      <c r="N19" s="4"/>
      <c r="O19" s="4"/>
      <c r="P19" s="4"/>
      <c r="Q19" s="4"/>
      <c r="R19" s="4"/>
      <c r="S19" s="4"/>
      <c r="T19" s="4"/>
      <c r="U19" s="4"/>
      <c r="W19" s="5"/>
      <c r="X19" s="5"/>
      <c r="Y19" s="5"/>
      <c r="Z19" s="5"/>
    </row>
    <row r="20" spans="1:26" x14ac:dyDescent="0.45">
      <c r="A20" s="4">
        <v>1882</v>
      </c>
      <c r="B20" s="3">
        <v>5.92</v>
      </c>
      <c r="C20" s="3">
        <v>0.32</v>
      </c>
      <c r="D20" s="2">
        <v>10.180580000000001</v>
      </c>
      <c r="E20" s="3">
        <f t="shared" si="1"/>
        <v>117.70475945378355</v>
      </c>
      <c r="F20" s="3">
        <f t="shared" si="2"/>
        <v>6.4835812340384411</v>
      </c>
      <c r="H20" s="1">
        <f t="shared" si="3"/>
        <v>0.1227149930420454</v>
      </c>
      <c r="I20" s="1">
        <f t="shared" si="4"/>
        <v>959.17178933021478</v>
      </c>
      <c r="J20" s="4">
        <f t="shared" si="5"/>
        <v>51.955138932294922</v>
      </c>
      <c r="K20" s="4"/>
      <c r="L20" s="4">
        <f t="shared" si="0"/>
        <v>1005.8919510936043</v>
      </c>
      <c r="M20" s="4"/>
      <c r="N20" s="4"/>
      <c r="O20" s="4"/>
      <c r="P20" s="4"/>
      <c r="Q20" s="4"/>
      <c r="R20" s="4"/>
      <c r="S20" s="4"/>
      <c r="T20" s="4"/>
      <c r="U20" s="4"/>
    </row>
    <row r="21" spans="1:26" x14ac:dyDescent="0.45">
      <c r="A21" s="4">
        <v>1883</v>
      </c>
      <c r="B21" s="3">
        <v>5.81</v>
      </c>
      <c r="C21" s="3">
        <v>0.33</v>
      </c>
      <c r="D21" s="2">
        <v>9.9903306000000001</v>
      </c>
      <c r="E21" s="3">
        <f t="shared" si="1"/>
        <v>117.71752178051044</v>
      </c>
      <c r="F21" s="3">
        <f t="shared" si="2"/>
        <v>7.2376892051526696</v>
      </c>
      <c r="H21" s="1">
        <f t="shared" si="3"/>
        <v>0.12479191408741082</v>
      </c>
      <c r="I21" s="1">
        <f t="shared" si="4"/>
        <v>943.31049123947969</v>
      </c>
      <c r="J21" s="4">
        <f t="shared" si="5"/>
        <v>57.032796243751768</v>
      </c>
      <c r="K21" s="4"/>
      <c r="L21" s="4">
        <f t="shared" si="0"/>
        <v>994.78935216582079</v>
      </c>
      <c r="M21" s="4"/>
      <c r="N21" s="4"/>
      <c r="O21" s="4"/>
      <c r="P21" s="4"/>
      <c r="Q21" s="4"/>
      <c r="R21" s="4"/>
      <c r="S21" s="4"/>
      <c r="T21" s="4"/>
      <c r="U21" s="4"/>
    </row>
    <row r="22" spans="1:26" x14ac:dyDescent="0.45">
      <c r="A22" s="4">
        <v>1884</v>
      </c>
      <c r="B22" s="3">
        <v>5.18</v>
      </c>
      <c r="C22" s="3">
        <v>0.31</v>
      </c>
      <c r="D22" s="2">
        <v>9.2290893000000001</v>
      </c>
      <c r="E22" s="3">
        <f t="shared" si="1"/>
        <v>113.60978812936614</v>
      </c>
      <c r="F22" s="3">
        <f t="shared" si="2"/>
        <v>7.5805014576972063</v>
      </c>
      <c r="H22" s="1">
        <f t="shared" si="3"/>
        <v>0.12690398651014057</v>
      </c>
      <c r="I22" s="1">
        <f t="shared" si="4"/>
        <v>895.24207437161851</v>
      </c>
      <c r="J22" s="4">
        <f t="shared" si="5"/>
        <v>58.739987741197055</v>
      </c>
      <c r="K22" s="4"/>
      <c r="L22" s="4">
        <f t="shared" si="0"/>
        <v>978.15818331478533</v>
      </c>
      <c r="M22" s="4"/>
      <c r="N22" s="4"/>
      <c r="O22" s="4"/>
      <c r="P22" s="4"/>
      <c r="Q22" s="4"/>
      <c r="R22" s="4"/>
      <c r="S22" s="4"/>
      <c r="T22" s="4"/>
      <c r="U22" s="4"/>
    </row>
    <row r="23" spans="1:26" x14ac:dyDescent="0.45">
      <c r="A23" s="4">
        <v>1885</v>
      </c>
      <c r="B23" s="3">
        <v>4.24</v>
      </c>
      <c r="C23" s="3">
        <v>0.24</v>
      </c>
      <c r="D23" s="2">
        <v>8.2776793000000009</v>
      </c>
      <c r="E23" s="3">
        <f t="shared" si="1"/>
        <v>103.68169735689082</v>
      </c>
      <c r="F23" s="3">
        <f t="shared" si="2"/>
        <v>6.0783820329742424</v>
      </c>
      <c r="H23" s="1">
        <f t="shared" si="3"/>
        <v>0.12905180523864243</v>
      </c>
      <c r="I23" s="1">
        <f t="shared" si="4"/>
        <v>803.41144523443711</v>
      </c>
      <c r="J23" s="4">
        <f t="shared" si="5"/>
        <v>46.316431302110637</v>
      </c>
      <c r="K23" s="4"/>
      <c r="L23" s="4">
        <f t="shared" si="0"/>
        <v>959.14437716909936</v>
      </c>
      <c r="M23" s="4"/>
      <c r="N23" s="4"/>
      <c r="O23" s="4"/>
      <c r="P23" s="4"/>
      <c r="Q23" s="4"/>
      <c r="R23" s="4"/>
      <c r="S23" s="4"/>
      <c r="T23" s="4"/>
      <c r="U23" s="4"/>
    </row>
    <row r="24" spans="1:26" x14ac:dyDescent="0.45">
      <c r="A24" s="4">
        <v>1886</v>
      </c>
      <c r="B24" s="3">
        <v>5.2</v>
      </c>
      <c r="C24" s="3">
        <v>0.22</v>
      </c>
      <c r="D24" s="2">
        <v>7.9922320999999998</v>
      </c>
      <c r="E24" s="3">
        <f t="shared" si="1"/>
        <v>131.6982773811086</v>
      </c>
      <c r="F24" s="3">
        <f t="shared" si="2"/>
        <v>5.5718501968930552</v>
      </c>
      <c r="H24" s="1">
        <f t="shared" si="3"/>
        <v>0.13123597527034106</v>
      </c>
      <c r="I24" s="1">
        <f t="shared" si="4"/>
        <v>1003.5226782123973</v>
      </c>
      <c r="J24" s="4">
        <f t="shared" si="5"/>
        <v>41.750118221392896</v>
      </c>
      <c r="K24" s="4"/>
      <c r="L24" s="4">
        <f t="shared" si="0"/>
        <v>951.78191502421532</v>
      </c>
      <c r="M24" s="4"/>
      <c r="N24" s="4"/>
      <c r="O24" s="4"/>
      <c r="P24" s="4"/>
      <c r="Q24" s="4"/>
      <c r="R24" s="4"/>
      <c r="S24" s="4"/>
      <c r="T24" s="4"/>
      <c r="U24" s="4"/>
    </row>
    <row r="25" spans="1:26" x14ac:dyDescent="0.45">
      <c r="A25" s="4">
        <v>1887</v>
      </c>
      <c r="B25" s="3">
        <v>5.58</v>
      </c>
      <c r="C25" s="3">
        <v>0.25</v>
      </c>
      <c r="D25" s="2">
        <v>7.9922320999999998</v>
      </c>
      <c r="E25" s="3">
        <f t="shared" si="1"/>
        <v>141.32238226665115</v>
      </c>
      <c r="F25" s="3">
        <f t="shared" si="2"/>
        <v>6.0438241025039448</v>
      </c>
      <c r="H25" s="1">
        <f t="shared" si="3"/>
        <v>0.13345711184209344</v>
      </c>
      <c r="I25" s="1">
        <f t="shared" si="4"/>
        <v>1058.9348167062383</v>
      </c>
      <c r="J25" s="4">
        <f t="shared" si="5"/>
        <v>44.532930538018327</v>
      </c>
      <c r="K25" s="4"/>
      <c r="L25" s="4">
        <f t="shared" si="0"/>
        <v>948.68675245369934</v>
      </c>
      <c r="M25" s="4"/>
      <c r="N25" s="4"/>
      <c r="O25" s="4"/>
      <c r="P25" s="4"/>
      <c r="Q25" s="4"/>
      <c r="R25" s="4"/>
      <c r="S25" s="4"/>
      <c r="T25" s="4"/>
      <c r="U25" s="4"/>
    </row>
    <row r="26" spans="1:26" x14ac:dyDescent="0.45">
      <c r="A26" s="4">
        <v>1888</v>
      </c>
      <c r="B26" s="3">
        <v>5.31</v>
      </c>
      <c r="C26" s="3">
        <v>0.23</v>
      </c>
      <c r="D26" s="2">
        <v>8.3728446000000005</v>
      </c>
      <c r="E26" s="3">
        <f t="shared" si="1"/>
        <v>128.37082393718376</v>
      </c>
      <c r="F26" s="3">
        <f t="shared" si="2"/>
        <v>5.8251161149336497</v>
      </c>
      <c r="H26" s="1">
        <f t="shared" si="3"/>
        <v>0.13571584060348904</v>
      </c>
      <c r="I26" s="1">
        <f t="shared" si="4"/>
        <v>945.87944462750909</v>
      </c>
      <c r="J26" s="4">
        <f t="shared" si="5"/>
        <v>42.207072156214295</v>
      </c>
      <c r="K26" s="4"/>
      <c r="L26" s="4">
        <f t="shared" si="0"/>
        <v>942.68307295922398</v>
      </c>
      <c r="M26" s="4"/>
      <c r="N26" s="4"/>
      <c r="O26" s="4"/>
      <c r="P26" s="4"/>
      <c r="Q26" s="4"/>
      <c r="R26" s="4"/>
      <c r="S26" s="4"/>
      <c r="T26" s="4"/>
      <c r="U26" s="4"/>
    </row>
    <row r="27" spans="1:26" x14ac:dyDescent="0.45">
      <c r="A27" s="4">
        <v>1889</v>
      </c>
      <c r="B27" s="3">
        <v>5.24</v>
      </c>
      <c r="C27" s="3">
        <v>0.22</v>
      </c>
      <c r="D27" s="2">
        <v>7.9922320999999998</v>
      </c>
      <c r="E27" s="3">
        <f t="shared" si="1"/>
        <v>132.71134105327096</v>
      </c>
      <c r="F27" s="3">
        <f t="shared" si="2"/>
        <v>5.8504409535596338</v>
      </c>
      <c r="H27" s="1">
        <f t="shared" si="3"/>
        <v>0.13801279779308259</v>
      </c>
      <c r="I27" s="1">
        <f t="shared" si="4"/>
        <v>961.58720912418642</v>
      </c>
      <c r="J27" s="4">
        <f t="shared" si="5"/>
        <v>41.685059099982325</v>
      </c>
      <c r="K27" s="4"/>
      <c r="L27" s="4">
        <f t="shared" si="0"/>
        <v>938.76142291795293</v>
      </c>
      <c r="M27" s="4"/>
      <c r="N27" s="4"/>
      <c r="O27" s="4"/>
      <c r="P27" s="4"/>
      <c r="Q27" s="4"/>
      <c r="R27" s="4"/>
      <c r="S27" s="4"/>
      <c r="T27" s="4"/>
      <c r="U27" s="4"/>
    </row>
    <row r="28" spans="1:26" x14ac:dyDescent="0.45">
      <c r="A28" s="4">
        <v>1890</v>
      </c>
      <c r="B28" s="3">
        <v>5.38</v>
      </c>
      <c r="C28" s="3">
        <v>0.22</v>
      </c>
      <c r="D28" s="2">
        <v>7.6116519</v>
      </c>
      <c r="E28" s="3">
        <f t="shared" si="1"/>
        <v>143.06987422795831</v>
      </c>
      <c r="F28" s="3">
        <f t="shared" si="2"/>
        <v>5.7077481478329366</v>
      </c>
      <c r="H28" s="1">
        <f t="shared" si="3"/>
        <v>0.14034863041760962</v>
      </c>
      <c r="I28" s="1">
        <f t="shared" si="4"/>
        <v>1019.3891725359314</v>
      </c>
      <c r="J28" s="4">
        <f t="shared" si="5"/>
        <v>39.991510120464994</v>
      </c>
      <c r="K28" s="4"/>
      <c r="L28" s="4">
        <f t="shared" si="0"/>
        <v>935.20251498435857</v>
      </c>
      <c r="M28" s="4"/>
      <c r="N28" s="4"/>
      <c r="O28" s="4"/>
      <c r="P28" s="4"/>
      <c r="Q28" s="4"/>
      <c r="R28" s="4"/>
      <c r="S28" s="4"/>
      <c r="T28" s="4"/>
      <c r="U28" s="4"/>
    </row>
    <row r="29" spans="1:26" x14ac:dyDescent="0.45">
      <c r="A29" s="4">
        <v>1891</v>
      </c>
      <c r="B29" s="3">
        <v>4.84</v>
      </c>
      <c r="C29" s="3">
        <v>0.22</v>
      </c>
      <c r="D29" s="2">
        <v>7.8019420000000004</v>
      </c>
      <c r="E29" s="3">
        <f t="shared" si="1"/>
        <v>125.5704592523246</v>
      </c>
      <c r="F29" s="3">
        <f t="shared" si="2"/>
        <v>6.078382081372002</v>
      </c>
      <c r="H29" s="1">
        <f t="shared" si="3"/>
        <v>0.14272399643423545</v>
      </c>
      <c r="I29" s="1">
        <f t="shared" si="4"/>
        <v>879.81322265022982</v>
      </c>
      <c r="J29" s="4">
        <f t="shared" si="5"/>
        <v>41.879566636822766</v>
      </c>
      <c r="K29" s="4"/>
      <c r="L29" s="4">
        <f t="shared" si="0"/>
        <v>933.19261721716998</v>
      </c>
      <c r="M29" s="4"/>
      <c r="N29" s="4"/>
      <c r="O29" s="4"/>
      <c r="P29" s="4"/>
      <c r="Q29" s="4"/>
      <c r="R29" s="4"/>
      <c r="S29" s="4"/>
      <c r="T29" s="4"/>
      <c r="U29" s="4"/>
    </row>
    <row r="30" spans="1:26" x14ac:dyDescent="0.45">
      <c r="A30" s="4">
        <v>1892</v>
      </c>
      <c r="B30" s="3">
        <v>5.51</v>
      </c>
      <c r="C30" s="3">
        <v>0.24</v>
      </c>
      <c r="D30" s="2">
        <v>7.3262127000000001</v>
      </c>
      <c r="E30" s="3">
        <f t="shared" si="1"/>
        <v>152.23584212890788</v>
      </c>
      <c r="F30" s="3">
        <f t="shared" si="2"/>
        <v>6.1516119524061201</v>
      </c>
      <c r="H30" s="1">
        <f t="shared" si="3"/>
        <v>0.14513956493588837</v>
      </c>
      <c r="I30" s="1">
        <f t="shared" si="4"/>
        <v>1048.8927825858793</v>
      </c>
      <c r="J30" s="4">
        <f t="shared" si="5"/>
        <v>41.678712643887472</v>
      </c>
      <c r="K30" s="4"/>
      <c r="L30" s="4">
        <f t="shared" si="0"/>
        <v>929.21303445568446</v>
      </c>
      <c r="M30" s="4"/>
      <c r="N30" s="4"/>
      <c r="O30" s="4"/>
      <c r="P30" s="4"/>
      <c r="Q30" s="4"/>
      <c r="R30" s="4"/>
      <c r="S30" s="4"/>
      <c r="T30" s="4"/>
      <c r="U30" s="4"/>
    </row>
    <row r="31" spans="1:26" x14ac:dyDescent="0.45">
      <c r="A31" s="4">
        <v>1893</v>
      </c>
      <c r="B31" s="3">
        <v>5.61</v>
      </c>
      <c r="C31" s="3">
        <v>0.25</v>
      </c>
      <c r="D31" s="2">
        <v>7.8970910999999999</v>
      </c>
      <c r="E31" s="3">
        <f t="shared" si="1"/>
        <v>143.79392938749308</v>
      </c>
      <c r="F31" s="3">
        <f t="shared" si="2"/>
        <v>7.3869238572722633</v>
      </c>
      <c r="H31" s="1">
        <f t="shared" si="3"/>
        <v>0.14759601633972985</v>
      </c>
      <c r="I31" s="1">
        <f t="shared" si="4"/>
        <v>974.23990805086976</v>
      </c>
      <c r="J31" s="4">
        <f t="shared" si="5"/>
        <v>49.215303488100794</v>
      </c>
      <c r="K31" s="4"/>
      <c r="L31" s="4">
        <f t="shared" si="0"/>
        <v>925.27268190260338</v>
      </c>
      <c r="M31" s="4"/>
      <c r="N31" s="4"/>
      <c r="O31" s="4"/>
      <c r="P31" s="4"/>
      <c r="Q31" s="4"/>
      <c r="R31" s="4"/>
      <c r="S31" s="4"/>
      <c r="T31" s="4"/>
      <c r="U31" s="4"/>
    </row>
    <row r="32" spans="1:26" x14ac:dyDescent="0.45">
      <c r="A32" s="4">
        <v>1894</v>
      </c>
      <c r="B32" s="3">
        <v>4.32</v>
      </c>
      <c r="C32" s="3">
        <v>0.21</v>
      </c>
      <c r="D32" s="2">
        <v>6.8504835000000002</v>
      </c>
      <c r="E32" s="3">
        <f t="shared" si="1"/>
        <v>127.64604425366473</v>
      </c>
      <c r="F32" s="3">
        <f t="shared" si="2"/>
        <v>6.474793712232974</v>
      </c>
      <c r="H32" s="1">
        <f t="shared" si="3"/>
        <v>0.1500940425788142</v>
      </c>
      <c r="I32" s="1">
        <f t="shared" si="4"/>
        <v>850.44044427438178</v>
      </c>
      <c r="J32" s="4">
        <f t="shared" si="5"/>
        <v>42.420292856066453</v>
      </c>
      <c r="K32" s="4"/>
      <c r="L32" s="4">
        <f t="shared" si="0"/>
        <v>913.63570798698993</v>
      </c>
      <c r="M32" s="4"/>
      <c r="N32" s="4"/>
      <c r="O32" s="4"/>
      <c r="P32" s="4"/>
      <c r="Q32" s="4"/>
      <c r="R32" s="4"/>
      <c r="S32" s="4"/>
      <c r="T32" s="4"/>
      <c r="U32" s="4"/>
    </row>
    <row r="33" spans="1:27" x14ac:dyDescent="0.45">
      <c r="A33" s="4">
        <v>1895</v>
      </c>
      <c r="B33" s="3">
        <v>4.25</v>
      </c>
      <c r="C33" s="3">
        <v>0.19</v>
      </c>
      <c r="D33" s="2">
        <v>6.5650523999999999</v>
      </c>
      <c r="E33" s="3">
        <f t="shared" si="1"/>
        <v>131.03749179519116</v>
      </c>
      <c r="F33" s="3">
        <f t="shared" si="2"/>
        <v>5.7744629457757188</v>
      </c>
      <c r="H33" s="1">
        <f t="shared" si="3"/>
        <v>0.15263434729699243</v>
      </c>
      <c r="I33" s="1">
        <f t="shared" si="4"/>
        <v>858.50592684896401</v>
      </c>
      <c r="J33" s="4">
        <f t="shared" si="5"/>
        <v>37.202361283220036</v>
      </c>
      <c r="K33" s="4"/>
      <c r="L33" s="4">
        <f t="shared" si="0"/>
        <v>908.32112938732018</v>
      </c>
      <c r="M33" s="4"/>
      <c r="N33" s="4"/>
      <c r="O33" s="4"/>
      <c r="P33" s="4"/>
      <c r="Q33" s="4"/>
      <c r="R33" s="4"/>
      <c r="S33" s="4"/>
      <c r="T33" s="4"/>
      <c r="U33" s="4"/>
    </row>
    <row r="34" spans="1:27" x14ac:dyDescent="0.45">
      <c r="A34" s="4">
        <v>1896</v>
      </c>
      <c r="B34" s="3">
        <v>4.2699999999999996</v>
      </c>
      <c r="C34" s="3">
        <v>0.18</v>
      </c>
      <c r="D34" s="2">
        <v>6.6601933999999998</v>
      </c>
      <c r="E34" s="3">
        <f t="shared" si="1"/>
        <v>129.77345672874904</v>
      </c>
      <c r="F34" s="3">
        <f t="shared" si="2"/>
        <v>5.6314411994380187</v>
      </c>
      <c r="H34" s="1">
        <f t="shared" si="3"/>
        <v>0.15521764604711435</v>
      </c>
      <c r="I34" s="1">
        <f t="shared" si="4"/>
        <v>836.07411936499761</v>
      </c>
      <c r="J34" s="4">
        <f t="shared" si="5"/>
        <v>35.67710790977241</v>
      </c>
      <c r="K34" s="4"/>
      <c r="L34" s="4">
        <f t="shared" si="0"/>
        <v>908.00864005793733</v>
      </c>
      <c r="M34" s="4"/>
      <c r="N34" s="4"/>
      <c r="O34" s="4"/>
      <c r="P34" s="4"/>
      <c r="Q34" s="4"/>
      <c r="R34" s="4"/>
      <c r="S34" s="4"/>
      <c r="T34" s="4"/>
      <c r="U34" s="4"/>
    </row>
    <row r="35" spans="1:27" x14ac:dyDescent="0.45">
      <c r="A35" s="4">
        <v>1897</v>
      </c>
      <c r="B35" s="3">
        <v>4.22</v>
      </c>
      <c r="C35" s="3">
        <v>0.18</v>
      </c>
      <c r="D35" s="2">
        <v>6.4699033000000004</v>
      </c>
      <c r="E35" s="3">
        <f t="shared" si="1"/>
        <v>132.0260103423802</v>
      </c>
      <c r="F35" s="3">
        <f t="shared" si="2"/>
        <v>5.4705438433664701</v>
      </c>
      <c r="H35" s="1">
        <f t="shared" si="3"/>
        <v>0.15784466649258574</v>
      </c>
      <c r="I35" s="1">
        <f t="shared" si="4"/>
        <v>836.42997432910863</v>
      </c>
      <c r="J35" s="4">
        <f t="shared" si="5"/>
        <v>34.080956281716048</v>
      </c>
      <c r="K35" s="4"/>
      <c r="L35" s="4">
        <f t="shared" si="0"/>
        <v>909.20871289514264</v>
      </c>
      <c r="M35" s="4"/>
      <c r="N35" s="4"/>
      <c r="O35" s="4"/>
      <c r="P35" s="4"/>
      <c r="Q35" s="4"/>
      <c r="R35" s="4"/>
      <c r="S35" s="4"/>
      <c r="T35" s="4"/>
      <c r="U35" s="4"/>
    </row>
    <row r="36" spans="1:27" x14ac:dyDescent="0.45">
      <c r="A36" s="4">
        <v>1898</v>
      </c>
      <c r="B36" s="3">
        <v>4.88</v>
      </c>
      <c r="C36" s="3">
        <v>0.2</v>
      </c>
      <c r="D36" s="2">
        <v>6.6601933999999998</v>
      </c>
      <c r="E36" s="3">
        <f t="shared" si="1"/>
        <v>148.3125219757132</v>
      </c>
      <c r="F36" s="3">
        <f t="shared" si="2"/>
        <v>5.992767946258831</v>
      </c>
      <c r="H36" s="1">
        <f t="shared" si="3"/>
        <v>0.16051614861233632</v>
      </c>
      <c r="I36" s="1">
        <f t="shared" si="4"/>
        <v>923.97259252652395</v>
      </c>
      <c r="J36" s="4">
        <f t="shared" si="5"/>
        <v>36.713003131142393</v>
      </c>
      <c r="K36" s="4"/>
      <c r="L36" s="4">
        <f t="shared" si="0"/>
        <v>912.05367621703499</v>
      </c>
      <c r="M36" s="4"/>
      <c r="N36" s="4"/>
      <c r="O36" s="4"/>
      <c r="P36" s="4"/>
      <c r="Q36" s="4"/>
      <c r="R36" s="4"/>
      <c r="S36" s="4"/>
      <c r="T36" s="4"/>
      <c r="U36" s="4"/>
      <c r="X36" s="3"/>
    </row>
    <row r="37" spans="1:27" x14ac:dyDescent="0.45">
      <c r="A37" s="4">
        <v>1899</v>
      </c>
      <c r="B37" s="3">
        <v>6.08</v>
      </c>
      <c r="C37" s="3">
        <v>0.21</v>
      </c>
      <c r="D37" s="2">
        <v>6.7553425000000002</v>
      </c>
      <c r="E37" s="3">
        <f t="shared" si="1"/>
        <v>182.18014556626846</v>
      </c>
      <c r="F37" s="3">
        <f t="shared" si="2"/>
        <v>5.382660458355355</v>
      </c>
      <c r="H37" s="1">
        <f t="shared" si="3"/>
        <v>0.16323284490925694</v>
      </c>
      <c r="I37" s="1">
        <f t="shared" si="4"/>
        <v>1116.0752951867289</v>
      </c>
      <c r="J37" s="4">
        <f t="shared" si="5"/>
        <v>32.426540416155234</v>
      </c>
      <c r="K37" s="4"/>
      <c r="L37" s="4">
        <f t="shared" si="0"/>
        <v>912.38213589251848</v>
      </c>
      <c r="M37" s="4"/>
      <c r="N37" s="4"/>
      <c r="O37" s="4"/>
      <c r="P37" s="4"/>
      <c r="Q37" s="4"/>
      <c r="R37" s="4"/>
      <c r="S37" s="4"/>
      <c r="T37" s="4"/>
      <c r="U37" s="4"/>
      <c r="W37" s="4"/>
      <c r="Y37" s="7"/>
    </row>
    <row r="38" spans="1:27" x14ac:dyDescent="0.45">
      <c r="A38" s="4">
        <v>1900</v>
      </c>
      <c r="B38" s="3">
        <v>6.1</v>
      </c>
      <c r="C38" s="3">
        <v>0.3</v>
      </c>
      <c r="D38" s="2">
        <v>7.8970910999999999</v>
      </c>
      <c r="E38" s="3">
        <f t="shared" si="1"/>
        <v>156.3534704569889</v>
      </c>
      <c r="F38" s="3">
        <f t="shared" si="2"/>
        <v>7.8793865084917485</v>
      </c>
      <c r="H38" s="1">
        <f t="shared" si="3"/>
        <v>0.16599552062216474</v>
      </c>
      <c r="I38" s="1">
        <f t="shared" si="4"/>
        <v>941.91379304069983</v>
      </c>
      <c r="J38" s="4">
        <f t="shared" si="5"/>
        <v>46.677460136798672</v>
      </c>
      <c r="K38" s="4"/>
      <c r="L38" s="4">
        <f t="shared" si="0"/>
        <v>917.01039809748704</v>
      </c>
      <c r="M38" s="4"/>
      <c r="N38" s="4"/>
      <c r="O38" s="4"/>
      <c r="P38" s="4"/>
      <c r="Q38" s="4"/>
      <c r="R38" s="4"/>
      <c r="S38" s="4"/>
      <c r="T38" s="4"/>
      <c r="U38" s="4"/>
      <c r="W38" s="4"/>
      <c r="X38" s="7"/>
      <c r="AA38" s="4"/>
    </row>
    <row r="39" spans="1:27" x14ac:dyDescent="0.45">
      <c r="A39" s="4">
        <v>1901</v>
      </c>
      <c r="B39" s="3">
        <v>7.07</v>
      </c>
      <c r="C39" s="3">
        <v>0.32</v>
      </c>
      <c r="D39" s="2">
        <v>7.7067928999999999</v>
      </c>
      <c r="E39" s="3">
        <f t="shared" si="1"/>
        <v>185.69087538345556</v>
      </c>
      <c r="F39" s="3">
        <f t="shared" si="2"/>
        <v>8.2021492698748286</v>
      </c>
      <c r="H39" s="1">
        <f t="shared" si="3"/>
        <v>0.16880495394135531</v>
      </c>
      <c r="I39" s="1">
        <f t="shared" si="4"/>
        <v>1100.0321438905555</v>
      </c>
      <c r="J39" s="4">
        <f t="shared" si="5"/>
        <v>47.780826956246059</v>
      </c>
      <c r="K39" s="4"/>
      <c r="L39" s="4">
        <f t="shared" si="0"/>
        <v>907.57570934592684</v>
      </c>
      <c r="M39" s="4"/>
      <c r="N39" s="4"/>
      <c r="O39" s="4"/>
      <c r="P39" s="4"/>
      <c r="Q39" s="4"/>
      <c r="R39" s="4"/>
      <c r="S39" s="4"/>
      <c r="T39" s="4"/>
      <c r="U39" s="4"/>
      <c r="W39" s="4"/>
      <c r="X39" s="7"/>
      <c r="AA39" s="4"/>
    </row>
    <row r="40" spans="1:27" x14ac:dyDescent="0.45">
      <c r="A40" s="4">
        <v>1902</v>
      </c>
      <c r="B40" s="3">
        <v>8.1199999999999992</v>
      </c>
      <c r="C40" s="3">
        <v>0.33</v>
      </c>
      <c r="D40" s="2">
        <v>7.8970910999999999</v>
      </c>
      <c r="E40" s="3">
        <f t="shared" si="1"/>
        <v>208.12953772307372</v>
      </c>
      <c r="F40" s="3">
        <f t="shared" si="2"/>
        <v>7.7148623230800615</v>
      </c>
      <c r="H40" s="1">
        <f t="shared" si="3"/>
        <v>0.17166193622780357</v>
      </c>
      <c r="I40" s="1">
        <f t="shared" si="4"/>
        <v>1212.4384840147434</v>
      </c>
      <c r="J40" s="4">
        <f t="shared" si="5"/>
        <v>44.194207907693951</v>
      </c>
      <c r="K40" s="4"/>
      <c r="L40" s="4">
        <f t="shared" si="0"/>
        <v>896.65448041396905</v>
      </c>
      <c r="M40" s="4"/>
      <c r="N40" s="4"/>
      <c r="O40" s="4"/>
      <c r="P40" s="4"/>
      <c r="Q40" s="4"/>
      <c r="R40" s="4"/>
      <c r="S40" s="4"/>
      <c r="T40" s="4"/>
      <c r="U40" s="4"/>
      <c r="W40" s="4"/>
      <c r="X40" s="7"/>
      <c r="AA40" s="4"/>
    </row>
    <row r="41" spans="1:27" x14ac:dyDescent="0.45">
      <c r="A41" s="4">
        <v>1903</v>
      </c>
      <c r="B41" s="3">
        <v>8.4600000000000009</v>
      </c>
      <c r="C41" s="3">
        <v>0.35</v>
      </c>
      <c r="D41" s="2">
        <v>8.6582594999999998</v>
      </c>
      <c r="E41" s="3">
        <f t="shared" si="1"/>
        <v>197.78101591896157</v>
      </c>
      <c r="F41" s="3">
        <f t="shared" si="2"/>
        <v>8.5586306780452315</v>
      </c>
      <c r="H41" s="1">
        <f t="shared" si="3"/>
        <v>0.17456727223607393</v>
      </c>
      <c r="I41" s="1">
        <f t="shared" si="4"/>
        <v>1132.9787845426995</v>
      </c>
      <c r="J41" s="4">
        <f t="shared" si="5"/>
        <v>48.211721748198158</v>
      </c>
      <c r="K41" s="4"/>
      <c r="L41" s="4">
        <f t="shared" si="0"/>
        <v>888.87632394352079</v>
      </c>
      <c r="M41" s="4"/>
      <c r="N41" s="4"/>
      <c r="O41" s="4"/>
      <c r="P41" s="4"/>
      <c r="Q41" s="4"/>
      <c r="R41" s="4"/>
      <c r="S41" s="4"/>
      <c r="T41" s="4"/>
      <c r="U41" s="4"/>
      <c r="W41" s="4"/>
      <c r="X41" s="7"/>
      <c r="AA41" s="4"/>
    </row>
    <row r="42" spans="1:27" x14ac:dyDescent="0.45">
      <c r="A42" s="4">
        <v>1904</v>
      </c>
      <c r="B42" s="3">
        <v>6.68</v>
      </c>
      <c r="C42" s="3">
        <v>0.31</v>
      </c>
      <c r="D42" s="2">
        <v>8.2776793000000009</v>
      </c>
      <c r="E42" s="3">
        <f t="shared" si="1"/>
        <v>163.34757979812042</v>
      </c>
      <c r="F42" s="3">
        <f t="shared" si="2"/>
        <v>7.4101897572616604</v>
      </c>
      <c r="H42" s="1">
        <f t="shared" si="3"/>
        <v>0.17752178034100385</v>
      </c>
      <c r="I42" s="1">
        <f t="shared" si="4"/>
        <v>920.15514650846774</v>
      </c>
      <c r="J42" s="4">
        <f t="shared" si="5"/>
        <v>41.047703598364834</v>
      </c>
      <c r="K42" s="4"/>
      <c r="L42" s="4">
        <f t="shared" si="0"/>
        <v>876.76475742917887</v>
      </c>
      <c r="M42" s="4"/>
      <c r="N42" s="4"/>
      <c r="O42" s="4"/>
      <c r="P42" s="4"/>
      <c r="Q42" s="4"/>
      <c r="R42" s="4"/>
      <c r="S42" s="4"/>
      <c r="T42" s="4"/>
      <c r="U42" s="4"/>
      <c r="W42" s="4"/>
      <c r="X42" s="7"/>
      <c r="AA42" s="4"/>
    </row>
    <row r="43" spans="1:27" x14ac:dyDescent="0.45">
      <c r="A43" s="4">
        <v>1905</v>
      </c>
      <c r="B43" s="3">
        <v>8.43</v>
      </c>
      <c r="C43" s="3">
        <v>0.33</v>
      </c>
      <c r="D43" s="2">
        <v>8.4679289000000004</v>
      </c>
      <c r="E43" s="3">
        <f t="shared" si="1"/>
        <v>201.50935372166384</v>
      </c>
      <c r="F43" s="3">
        <f t="shared" si="2"/>
        <v>7.8882665157946708</v>
      </c>
      <c r="H43" s="1">
        <f t="shared" si="3"/>
        <v>0.18052629276822324</v>
      </c>
      <c r="I43" s="1">
        <f t="shared" si="4"/>
        <v>1116.2327139813403</v>
      </c>
      <c r="J43" s="4">
        <f t="shared" si="5"/>
        <v>42.968707740388467</v>
      </c>
      <c r="K43" s="4"/>
      <c r="L43" s="4">
        <f t="shared" si="0"/>
        <v>871.32531900132267</v>
      </c>
      <c r="M43" s="4"/>
      <c r="N43" s="4"/>
      <c r="O43" s="4"/>
      <c r="P43" s="4"/>
      <c r="Q43" s="4"/>
      <c r="R43" s="4"/>
      <c r="S43" s="4"/>
      <c r="T43" s="4"/>
      <c r="U43" s="4"/>
      <c r="W43" s="4"/>
    </row>
    <row r="44" spans="1:27" x14ac:dyDescent="0.45">
      <c r="A44" s="4">
        <v>1906</v>
      </c>
      <c r="B44" s="3">
        <v>9.8699999999999992</v>
      </c>
      <c r="C44" s="3">
        <v>0.4</v>
      </c>
      <c r="D44" s="2">
        <v>8.4679289000000004</v>
      </c>
      <c r="E44" s="3">
        <f t="shared" si="1"/>
        <v>235.93088033604059</v>
      </c>
      <c r="F44" s="3">
        <f t="shared" si="2"/>
        <v>9.1502872500860075</v>
      </c>
      <c r="H44" s="1">
        <f t="shared" si="3"/>
        <v>0.18358165582857613</v>
      </c>
      <c r="I44" s="1">
        <f t="shared" si="4"/>
        <v>1285.1549860534367</v>
      </c>
      <c r="J44" s="4">
        <f t="shared" si="5"/>
        <v>49.013602708717002</v>
      </c>
      <c r="K44" s="4"/>
      <c r="L44" s="4">
        <f t="shared" si="0"/>
        <v>863.74396316562479</v>
      </c>
      <c r="M44" s="4"/>
      <c r="N44" s="4"/>
      <c r="O44" s="4"/>
      <c r="P44" s="4"/>
      <c r="Q44" s="4"/>
      <c r="R44" s="4"/>
      <c r="S44" s="4"/>
      <c r="T44" s="4"/>
      <c r="U44" s="4"/>
      <c r="W44" s="4"/>
      <c r="X44" s="7"/>
      <c r="Z44" s="4"/>
    </row>
    <row r="45" spans="1:27" x14ac:dyDescent="0.45">
      <c r="A45" s="4">
        <v>1907</v>
      </c>
      <c r="B45" s="3">
        <v>9.56</v>
      </c>
      <c r="C45" s="3">
        <v>0.44</v>
      </c>
      <c r="D45" s="2">
        <v>8.8485090999999993</v>
      </c>
      <c r="E45" s="3">
        <f t="shared" si="1"/>
        <v>218.69186527705557</v>
      </c>
      <c r="F45" s="3">
        <f t="shared" si="2"/>
        <v>10.286483097440081</v>
      </c>
      <c r="H45" s="1">
        <f t="shared" si="3"/>
        <v>0.186688730156509</v>
      </c>
      <c r="I45" s="1">
        <f t="shared" si="4"/>
        <v>1171.4251047383364</v>
      </c>
      <c r="J45" s="4">
        <f t="shared" si="5"/>
        <v>54.182619330253083</v>
      </c>
      <c r="K45" s="4"/>
      <c r="L45" s="4">
        <f t="shared" si="0"/>
        <v>849.8098088713383</v>
      </c>
      <c r="M45" s="4"/>
      <c r="N45" s="4"/>
      <c r="O45" s="4"/>
      <c r="P45" s="4"/>
      <c r="Q45" s="4"/>
      <c r="R45" s="4"/>
      <c r="S45" s="4"/>
      <c r="T45" s="4"/>
      <c r="U45" s="4"/>
      <c r="W45" s="4"/>
      <c r="X45" s="7"/>
      <c r="Z45" s="4"/>
    </row>
    <row r="46" spans="1:27" x14ac:dyDescent="0.45">
      <c r="A46" s="4">
        <v>1908</v>
      </c>
      <c r="B46" s="3">
        <v>6.85</v>
      </c>
      <c r="C46" s="3">
        <v>0.4</v>
      </c>
      <c r="D46" s="2">
        <v>8.6582594999999998</v>
      </c>
      <c r="E46" s="3">
        <f t="shared" si="1"/>
        <v>160.14183913060123</v>
      </c>
      <c r="F46" s="3">
        <f t="shared" si="2"/>
        <v>9.0529234829926271</v>
      </c>
      <c r="H46" s="1">
        <f t="shared" si="3"/>
        <v>0.18984839095249464</v>
      </c>
      <c r="I46" s="1">
        <f t="shared" si="4"/>
        <v>843.52486911871256</v>
      </c>
      <c r="J46" s="4">
        <f t="shared" si="5"/>
        <v>46.891390356282272</v>
      </c>
      <c r="K46" s="4"/>
      <c r="L46" s="4">
        <f t="shared" si="0"/>
        <v>830.14072668133019</v>
      </c>
      <c r="M46" s="4"/>
      <c r="N46" s="4"/>
      <c r="O46" s="4"/>
      <c r="P46" s="4"/>
      <c r="Q46" s="4"/>
      <c r="R46" s="4"/>
      <c r="S46" s="4"/>
      <c r="T46" s="4"/>
      <c r="U46" s="4"/>
      <c r="W46" s="4"/>
    </row>
    <row r="47" spans="1:27" x14ac:dyDescent="0.45">
      <c r="A47" s="4">
        <v>1909</v>
      </c>
      <c r="B47" s="3">
        <v>9.06</v>
      </c>
      <c r="C47" s="3">
        <v>0.44</v>
      </c>
      <c r="D47" s="2">
        <v>8.9436744000000008</v>
      </c>
      <c r="E47" s="3">
        <f t="shared" si="1"/>
        <v>205.04871688978304</v>
      </c>
      <c r="F47" s="3">
        <f t="shared" si="2"/>
        <v>9.0006621718588153</v>
      </c>
      <c r="H47" s="1">
        <f t="shared" si="3"/>
        <v>0.19306152822955827</v>
      </c>
      <c r="I47" s="1">
        <f t="shared" si="4"/>
        <v>1062.0899915697937</v>
      </c>
      <c r="J47" s="4">
        <f t="shared" si="5"/>
        <v>45.844781026853497</v>
      </c>
      <c r="K47" s="4"/>
      <c r="L47" s="4">
        <f t="shared" si="0"/>
        <v>816.96404813803406</v>
      </c>
      <c r="M47" s="4"/>
      <c r="N47" s="4"/>
      <c r="O47" s="4"/>
      <c r="P47" s="4"/>
      <c r="Q47" s="4"/>
      <c r="R47" s="4"/>
      <c r="S47" s="4"/>
      <c r="T47" s="4"/>
      <c r="U47" s="4"/>
      <c r="W47" s="4"/>
    </row>
    <row r="48" spans="1:27" x14ac:dyDescent="0.45">
      <c r="A48" s="4">
        <v>1910</v>
      </c>
      <c r="B48" s="3">
        <v>10.08</v>
      </c>
      <c r="C48" s="3">
        <v>0.47</v>
      </c>
      <c r="D48" s="2">
        <v>9.8951653000000004</v>
      </c>
      <c r="E48" s="3">
        <f t="shared" si="1"/>
        <v>206.19698793712922</v>
      </c>
      <c r="F48" s="3">
        <f t="shared" si="2"/>
        <v>10.30822401945986</v>
      </c>
      <c r="H48" s="1">
        <f t="shared" si="3"/>
        <v>0.19632904706397647</v>
      </c>
      <c r="I48" s="1">
        <f t="shared" si="4"/>
        <v>1050.2622562515528</v>
      </c>
      <c r="J48" s="4">
        <f t="shared" si="5"/>
        <v>51.630992138742243</v>
      </c>
      <c r="K48" s="4"/>
      <c r="L48" s="4">
        <f t="shared" si="0"/>
        <v>804.29883120106251</v>
      </c>
      <c r="M48" s="4"/>
      <c r="N48" s="4"/>
      <c r="O48" s="4"/>
      <c r="P48" s="4"/>
      <c r="Q48" s="4"/>
      <c r="R48" s="4"/>
      <c r="S48" s="4"/>
      <c r="T48" s="4"/>
      <c r="U48" s="4"/>
      <c r="W48" s="4"/>
      <c r="X48" s="3"/>
    </row>
    <row r="49" spans="1:27" x14ac:dyDescent="0.45">
      <c r="A49" s="4">
        <v>1911</v>
      </c>
      <c r="B49" s="3">
        <v>9.27</v>
      </c>
      <c r="C49" s="3">
        <v>0.47</v>
      </c>
      <c r="D49" s="2">
        <v>9.2290893000000001</v>
      </c>
      <c r="E49" s="3">
        <f t="shared" si="1"/>
        <v>203.31326949019768</v>
      </c>
      <c r="F49" s="3">
        <f t="shared" si="2"/>
        <v>10.415531850486177</v>
      </c>
      <c r="H49" s="1">
        <f t="shared" si="3"/>
        <v>0.19965186785021896</v>
      </c>
      <c r="I49" s="1">
        <f t="shared" si="4"/>
        <v>1018.3389300556183</v>
      </c>
      <c r="J49" s="4">
        <f t="shared" si="5"/>
        <v>51.300223207116339</v>
      </c>
      <c r="K49" s="4"/>
      <c r="L49" s="4">
        <f t="shared" si="0"/>
        <v>785.33302754653107</v>
      </c>
      <c r="M49" s="4"/>
      <c r="N49" s="4"/>
      <c r="O49" s="4"/>
      <c r="P49" s="4"/>
      <c r="Q49" s="4"/>
      <c r="R49" s="4"/>
      <c r="S49" s="4"/>
      <c r="T49" s="4"/>
      <c r="U49" s="4"/>
      <c r="W49" s="4"/>
      <c r="Y49" s="7"/>
    </row>
    <row r="50" spans="1:27" x14ac:dyDescent="0.45">
      <c r="A50" s="4">
        <v>1912</v>
      </c>
      <c r="B50" s="3">
        <v>9.1199999999999992</v>
      </c>
      <c r="C50" s="3">
        <v>0.48</v>
      </c>
      <c r="D50" s="2">
        <v>9.1340050000000002</v>
      </c>
      <c r="E50" s="3">
        <f t="shared" si="1"/>
        <v>202.10563931156156</v>
      </c>
      <c r="F50" s="3">
        <f t="shared" si="2"/>
        <v>9.914253061224489</v>
      </c>
      <c r="H50" s="1">
        <f t="shared" si="3"/>
        <v>0.2030309265602053</v>
      </c>
      <c r="I50" s="1">
        <f t="shared" si="4"/>
        <v>995.44262904021491</v>
      </c>
      <c r="J50" s="4">
        <f t="shared" si="5"/>
        <v>48.01854367838758</v>
      </c>
      <c r="K50" s="4"/>
      <c r="L50" s="4">
        <f t="shared" si="0"/>
        <v>765.92772992245409</v>
      </c>
      <c r="M50" s="4"/>
      <c r="N50" s="4"/>
      <c r="O50" s="4"/>
      <c r="P50" s="4"/>
      <c r="Q50" s="4"/>
      <c r="R50" s="4"/>
      <c r="S50" s="4"/>
      <c r="T50" s="4"/>
      <c r="U50" s="4"/>
      <c r="W50" s="4"/>
      <c r="X50" s="7"/>
      <c r="AA50" s="4"/>
    </row>
    <row r="51" spans="1:27" x14ac:dyDescent="0.45">
      <c r="A51" s="4">
        <v>1913</v>
      </c>
      <c r="B51" s="3">
        <v>9.3000000000000007</v>
      </c>
      <c r="C51" s="3">
        <v>0.48</v>
      </c>
      <c r="D51" s="2">
        <v>9.8000000000000007</v>
      </c>
      <c r="E51" s="3">
        <f t="shared" si="1"/>
        <v>192.08865306122451</v>
      </c>
      <c r="F51" s="3">
        <f t="shared" si="2"/>
        <v>9.7159680000000002</v>
      </c>
      <c r="H51" s="1">
        <f t="shared" si="3"/>
        <v>0.20646717500694933</v>
      </c>
      <c r="I51" s="1">
        <f t="shared" si="4"/>
        <v>930.3592837687595</v>
      </c>
      <c r="J51" s="4">
        <f t="shared" si="5"/>
        <v>46.274980158329022</v>
      </c>
      <c r="K51" s="4"/>
      <c r="L51" s="4">
        <f t="shared" si="0"/>
        <v>749.01599964803415</v>
      </c>
      <c r="M51" s="4"/>
      <c r="N51" s="4"/>
      <c r="O51" s="4"/>
      <c r="P51" s="4"/>
      <c r="Q51" s="4"/>
      <c r="R51" s="4"/>
      <c r="S51" s="4"/>
      <c r="T51" s="4"/>
      <c r="U51" s="4"/>
      <c r="W51" s="4"/>
      <c r="X51" s="7"/>
      <c r="AA51" s="4"/>
    </row>
    <row r="52" spans="1:27" x14ac:dyDescent="0.45">
      <c r="A52" s="4">
        <v>1914</v>
      </c>
      <c r="B52" s="3">
        <v>8.3699999999999992</v>
      </c>
      <c r="C52" s="3">
        <v>0.42</v>
      </c>
      <c r="D52" s="2">
        <v>10</v>
      </c>
      <c r="E52" s="3">
        <f t="shared" si="1"/>
        <v>169.422192</v>
      </c>
      <c r="F52" s="3">
        <f t="shared" si="2"/>
        <v>8.4172990099009901</v>
      </c>
      <c r="H52" s="1">
        <f t="shared" si="3"/>
        <v>0.2099615811126658</v>
      </c>
      <c r="I52" s="1">
        <f t="shared" si="4"/>
        <v>806.91996651086231</v>
      </c>
      <c r="J52" s="4">
        <f t="shared" si="5"/>
        <v>39.422494519108142</v>
      </c>
      <c r="K52" s="4"/>
      <c r="L52" s="4">
        <f t="shared" si="0"/>
        <v>733.16099258559575</v>
      </c>
      <c r="M52" s="4"/>
      <c r="N52" s="4"/>
      <c r="O52" s="4"/>
      <c r="P52" s="4"/>
      <c r="Q52" s="4"/>
      <c r="R52" s="4"/>
      <c r="S52" s="4"/>
      <c r="T52" s="4"/>
      <c r="U52" s="4"/>
      <c r="W52" s="4"/>
      <c r="X52" s="7"/>
      <c r="AA52" s="4"/>
    </row>
    <row r="53" spans="1:27" x14ac:dyDescent="0.45">
      <c r="A53" s="4">
        <v>1915</v>
      </c>
      <c r="B53" s="3">
        <v>7.48</v>
      </c>
      <c r="C53" s="3">
        <v>0.43</v>
      </c>
      <c r="D53" s="2">
        <v>10.1</v>
      </c>
      <c r="E53" s="3">
        <f t="shared" si="1"/>
        <v>149.90808712871288</v>
      </c>
      <c r="F53" s="3">
        <f t="shared" si="2"/>
        <v>8.369123076923076</v>
      </c>
      <c r="H53" s="1">
        <f t="shared" si="3"/>
        <v>0.21351512918141474</v>
      </c>
      <c r="I53" s="1">
        <f t="shared" si="4"/>
        <v>702.09585476887844</v>
      </c>
      <c r="J53" s="4">
        <f t="shared" si="5"/>
        <v>38.544505838171879</v>
      </c>
      <c r="K53" s="4"/>
      <c r="L53" s="4">
        <f t="shared" si="0"/>
        <v>723.51454781694758</v>
      </c>
      <c r="M53" s="4"/>
      <c r="N53" s="4"/>
      <c r="O53" s="4"/>
      <c r="P53" s="4"/>
      <c r="Q53" s="4"/>
      <c r="R53" s="4"/>
      <c r="S53" s="4"/>
      <c r="T53" s="4"/>
      <c r="U53" s="4"/>
      <c r="W53" s="4"/>
      <c r="X53" s="7"/>
      <c r="AA53" s="4"/>
    </row>
    <row r="54" spans="1:27" x14ac:dyDescent="0.45">
      <c r="A54" s="4">
        <v>1916</v>
      </c>
      <c r="B54" s="3">
        <v>9.33</v>
      </c>
      <c r="C54" s="3">
        <v>0.56000000000000005</v>
      </c>
      <c r="D54" s="2">
        <v>10.4</v>
      </c>
      <c r="E54" s="3">
        <f t="shared" si="1"/>
        <v>181.59050769230768</v>
      </c>
      <c r="F54" s="3">
        <f t="shared" si="2"/>
        <v>9.6882871794871814</v>
      </c>
      <c r="H54" s="1">
        <f t="shared" si="3"/>
        <v>0.2171288201763599</v>
      </c>
      <c r="I54" s="1">
        <f t="shared" si="4"/>
        <v>836.32613830265961</v>
      </c>
      <c r="J54" s="4">
        <f t="shared" si="5"/>
        <v>43.877382525647938</v>
      </c>
      <c r="K54" s="4"/>
      <c r="L54" s="4">
        <f t="shared" si="0"/>
        <v>714.35431826849356</v>
      </c>
      <c r="M54" s="4"/>
      <c r="N54" s="4"/>
      <c r="O54" s="4"/>
      <c r="P54" s="4"/>
      <c r="Q54" s="4"/>
      <c r="R54" s="4"/>
      <c r="S54" s="4"/>
      <c r="T54" s="4"/>
      <c r="U54" s="4"/>
      <c r="W54" s="4"/>
      <c r="X54" s="7"/>
      <c r="AA54" s="4"/>
    </row>
    <row r="55" spans="1:27" x14ac:dyDescent="0.45">
      <c r="A55" s="4">
        <v>1917</v>
      </c>
      <c r="B55" s="3">
        <v>9.57</v>
      </c>
      <c r="C55" s="3">
        <v>0.69</v>
      </c>
      <c r="D55" s="2">
        <v>11.7</v>
      </c>
      <c r="E55" s="3">
        <f t="shared" si="1"/>
        <v>165.56590769230772</v>
      </c>
      <c r="F55" s="3">
        <f t="shared" si="2"/>
        <v>9.9762171428571413</v>
      </c>
      <c r="H55" s="1">
        <f t="shared" si="3"/>
        <v>0.2208036720017203</v>
      </c>
      <c r="I55" s="1">
        <f t="shared" si="4"/>
        <v>749.83312637580491</v>
      </c>
      <c r="J55" s="4">
        <f t="shared" si="5"/>
        <v>44.429434234511419</v>
      </c>
      <c r="K55" s="4"/>
      <c r="L55" s="4">
        <f t="shared" si="0"/>
        <v>699.48918535149517</v>
      </c>
      <c r="M55" s="4"/>
      <c r="N55" s="4"/>
      <c r="O55" s="4"/>
      <c r="P55" s="4"/>
      <c r="Q55" s="4"/>
      <c r="R55" s="4"/>
      <c r="S55" s="4"/>
      <c r="T55" s="4"/>
      <c r="U55" s="4"/>
      <c r="W55" s="4"/>
    </row>
    <row r="56" spans="1:27" x14ac:dyDescent="0.45">
      <c r="A56" s="4">
        <v>1918</v>
      </c>
      <c r="B56" s="3">
        <v>7.21</v>
      </c>
      <c r="C56" s="3">
        <v>0.56999999999999995</v>
      </c>
      <c r="D56" s="2">
        <v>14</v>
      </c>
      <c r="E56" s="3">
        <f t="shared" si="1"/>
        <v>104.24424</v>
      </c>
      <c r="F56" s="3">
        <f t="shared" si="2"/>
        <v>6.9925527272727273</v>
      </c>
      <c r="H56" s="1">
        <f t="shared" si="3"/>
        <v>0.22454071978949314</v>
      </c>
      <c r="I56" s="1">
        <f t="shared" si="4"/>
        <v>464.25539250844548</v>
      </c>
      <c r="J56" s="4">
        <f t="shared" si="5"/>
        <v>30.62328811492527</v>
      </c>
      <c r="K56" s="4"/>
      <c r="L56" s="4">
        <f t="shared" si="0"/>
        <v>683.46827938508193</v>
      </c>
      <c r="M56" s="4"/>
      <c r="N56" s="4"/>
      <c r="O56" s="4"/>
      <c r="P56" s="4"/>
      <c r="Q56" s="4"/>
      <c r="R56" s="4"/>
      <c r="S56" s="4"/>
      <c r="T56" s="4"/>
      <c r="U56" s="4"/>
      <c r="W56" s="4"/>
      <c r="X56" s="7"/>
      <c r="Z56" s="4"/>
    </row>
    <row r="57" spans="1:27" x14ac:dyDescent="0.45">
      <c r="A57" s="4">
        <v>1919</v>
      </c>
      <c r="B57" s="3">
        <v>7.85</v>
      </c>
      <c r="C57" s="3">
        <v>0.53</v>
      </c>
      <c r="D57" s="2">
        <v>16.5</v>
      </c>
      <c r="E57" s="3">
        <f t="shared" si="1"/>
        <v>96.300945454545442</v>
      </c>
      <c r="F57" s="3">
        <f t="shared" si="2"/>
        <v>5.5585740932642489</v>
      </c>
      <c r="H57" s="1">
        <f t="shared" si="3"/>
        <v>0.22834101619102998</v>
      </c>
      <c r="I57" s="1">
        <f t="shared" si="4"/>
        <v>421.74177491607605</v>
      </c>
      <c r="J57" s="4">
        <f t="shared" si="5"/>
        <v>23.938153666655801</v>
      </c>
      <c r="K57" s="4"/>
      <c r="L57" s="4">
        <f t="shared" si="0"/>
        <v>680.60285849937304</v>
      </c>
      <c r="M57" s="4"/>
      <c r="N57" s="4"/>
      <c r="O57" s="4"/>
      <c r="P57" s="4"/>
      <c r="Q57" s="4"/>
      <c r="R57" s="4"/>
      <c r="S57" s="4"/>
      <c r="T57" s="4"/>
      <c r="U57" s="4"/>
      <c r="W57" s="4"/>
      <c r="X57" s="7"/>
      <c r="Z57" s="4"/>
    </row>
    <row r="58" spans="1:27" x14ac:dyDescent="0.45">
      <c r="A58" s="4">
        <v>1920</v>
      </c>
      <c r="B58" s="3">
        <v>8.83</v>
      </c>
      <c r="C58" s="3">
        <v>0.51</v>
      </c>
      <c r="D58" s="2">
        <v>19.3</v>
      </c>
      <c r="E58" s="3">
        <f t="shared" si="1"/>
        <v>92.607941968911916</v>
      </c>
      <c r="F58" s="3">
        <f t="shared" si="2"/>
        <v>5.4332715789473687</v>
      </c>
      <c r="H58" s="1">
        <f t="shared" si="3"/>
        <v>0.23220563167354713</v>
      </c>
      <c r="I58" s="1">
        <f t="shared" si="4"/>
        <v>398.81867335202026</v>
      </c>
      <c r="J58" s="4">
        <f t="shared" si="5"/>
        <v>23.009111364613371</v>
      </c>
      <c r="K58" s="4"/>
      <c r="L58" s="4">
        <f t="shared" si="0"/>
        <v>684.30619801078831</v>
      </c>
      <c r="M58" s="4"/>
      <c r="N58" s="4"/>
      <c r="O58" s="4"/>
      <c r="P58" s="4"/>
      <c r="Q58" s="4"/>
      <c r="R58" s="4"/>
      <c r="S58" s="4"/>
      <c r="T58" s="4"/>
      <c r="U58" s="4"/>
      <c r="W58" s="4"/>
    </row>
    <row r="59" spans="1:27" x14ac:dyDescent="0.45">
      <c r="A59" s="4">
        <v>1921</v>
      </c>
      <c r="B59" s="3">
        <v>7.11</v>
      </c>
      <c r="C59" s="3">
        <v>0.46</v>
      </c>
      <c r="D59" s="2">
        <v>19</v>
      </c>
      <c r="E59" s="3">
        <f t="shared" si="1"/>
        <v>75.746197894736838</v>
      </c>
      <c r="F59" s="3">
        <f t="shared" si="2"/>
        <v>5.509547928994083</v>
      </c>
      <c r="H59" s="1">
        <f t="shared" si="3"/>
        <v>0.23613565482165527</v>
      </c>
      <c r="I59" s="1">
        <f t="shared" si="4"/>
        <v>320.77408196549226</v>
      </c>
      <c r="J59" s="4">
        <f t="shared" si="5"/>
        <v>22.943812190822239</v>
      </c>
      <c r="K59" s="4"/>
      <c r="L59" s="4">
        <f t="shared" si="0"/>
        <v>689.08898447295201</v>
      </c>
      <c r="M59" s="4"/>
      <c r="N59" s="4"/>
      <c r="O59" s="4"/>
      <c r="P59" s="4"/>
      <c r="Q59" s="4"/>
      <c r="R59" s="4"/>
      <c r="S59" s="4"/>
      <c r="T59" s="4"/>
      <c r="U59" s="4"/>
      <c r="W59" s="4"/>
    </row>
    <row r="60" spans="1:27" x14ac:dyDescent="0.45">
      <c r="A60" s="4">
        <v>1922</v>
      </c>
      <c r="B60" s="3">
        <v>7.3</v>
      </c>
      <c r="C60" s="3">
        <v>0.51</v>
      </c>
      <c r="D60" s="2">
        <v>16.899999999999999</v>
      </c>
      <c r="E60" s="3">
        <f t="shared" si="1"/>
        <v>87.434130177514803</v>
      </c>
      <c r="F60" s="3">
        <f t="shared" si="2"/>
        <v>6.1447714285714286</v>
      </c>
      <c r="H60" s="1">
        <f t="shared" si="3"/>
        <v>0.24013219264399133</v>
      </c>
      <c r="I60" s="1">
        <f t="shared" si="4"/>
        <v>364.10832389783127</v>
      </c>
      <c r="J60" s="4">
        <f t="shared" si="5"/>
        <v>25.163238119800589</v>
      </c>
      <c r="K60" s="4"/>
      <c r="L60" s="4">
        <f t="shared" si="0"/>
        <v>694.13131460511352</v>
      </c>
      <c r="M60" s="4"/>
      <c r="N60" s="4"/>
      <c r="O60" s="4"/>
      <c r="P60" s="4"/>
      <c r="Q60" s="4"/>
      <c r="R60" s="4"/>
      <c r="S60" s="4"/>
      <c r="T60" s="4"/>
      <c r="U60" s="4"/>
      <c r="W60" s="4"/>
    </row>
    <row r="61" spans="1:27" x14ac:dyDescent="0.45">
      <c r="A61" s="4">
        <v>1923</v>
      </c>
      <c r="B61" s="3">
        <v>8.9</v>
      </c>
      <c r="C61" s="3">
        <v>0.53</v>
      </c>
      <c r="D61" s="2">
        <v>16.8</v>
      </c>
      <c r="E61" s="3">
        <f t="shared" si="1"/>
        <v>107.23228571428571</v>
      </c>
      <c r="F61" s="3">
        <f t="shared" si="2"/>
        <v>6.2011838150289016</v>
      </c>
      <c r="H61" s="1">
        <f t="shared" si="3"/>
        <v>0.24419637088504109</v>
      </c>
      <c r="I61" s="1">
        <f t="shared" si="4"/>
        <v>439.12317503181418</v>
      </c>
      <c r="J61" s="4">
        <f t="shared" si="5"/>
        <v>24.971612119261984</v>
      </c>
      <c r="K61" s="4"/>
      <c r="L61" s="4">
        <f t="shared" si="0"/>
        <v>697.15900421612912</v>
      </c>
      <c r="M61" s="4"/>
      <c r="N61" s="4"/>
      <c r="O61" s="4"/>
      <c r="P61" s="4"/>
      <c r="Q61" s="4"/>
      <c r="R61" s="4"/>
      <c r="S61" s="4"/>
      <c r="T61" s="4"/>
      <c r="U61" s="4"/>
      <c r="W61" s="4"/>
    </row>
    <row r="62" spans="1:27" x14ac:dyDescent="0.45">
      <c r="A62" s="4">
        <v>1924</v>
      </c>
      <c r="B62" s="3">
        <v>8.83</v>
      </c>
      <c r="C62" s="3">
        <v>0.55000000000000004</v>
      </c>
      <c r="D62" s="2">
        <v>17.3</v>
      </c>
      <c r="E62" s="3">
        <f t="shared" si="1"/>
        <v>103.31406242774565</v>
      </c>
      <c r="F62" s="3">
        <f t="shared" si="2"/>
        <v>6.4351907514450861</v>
      </c>
      <c r="H62" s="1">
        <f t="shared" si="3"/>
        <v>0.24832933434223842</v>
      </c>
      <c r="I62" s="1">
        <f t="shared" si="4"/>
        <v>416.03648115676089</v>
      </c>
      <c r="J62" s="4">
        <f t="shared" si="5"/>
        <v>25.482649535222865</v>
      </c>
      <c r="K62" s="4"/>
      <c r="L62" s="4">
        <f t="shared" si="0"/>
        <v>700.50128413893049</v>
      </c>
      <c r="M62" s="4"/>
      <c r="N62" s="4"/>
      <c r="O62" s="4"/>
      <c r="P62" s="4"/>
      <c r="Q62" s="4"/>
      <c r="R62" s="4"/>
      <c r="S62" s="4"/>
      <c r="T62" s="4"/>
      <c r="U62" s="4"/>
      <c r="W62" s="4"/>
    </row>
    <row r="63" spans="1:27" x14ac:dyDescent="0.45">
      <c r="A63" s="4">
        <v>1925</v>
      </c>
      <c r="B63" s="3">
        <v>10.58</v>
      </c>
      <c r="C63" s="3">
        <v>0.6</v>
      </c>
      <c r="D63" s="2">
        <v>17.3</v>
      </c>
      <c r="E63" s="3">
        <f t="shared" si="1"/>
        <v>123.78966936416184</v>
      </c>
      <c r="F63" s="3">
        <f t="shared" si="2"/>
        <v>6.7848938547486028</v>
      </c>
      <c r="H63" s="1">
        <f t="shared" si="3"/>
        <v>0.25253224718843215</v>
      </c>
      <c r="I63" s="1">
        <f t="shared" si="4"/>
        <v>490.19351287755984</v>
      </c>
      <c r="J63" s="4">
        <f t="shared" si="5"/>
        <v>26.420278753946061</v>
      </c>
      <c r="K63" s="4"/>
      <c r="L63" s="4">
        <f t="shared" si="0"/>
        <v>703.46826749159845</v>
      </c>
      <c r="M63" s="4"/>
      <c r="N63" s="4"/>
      <c r="O63" s="4"/>
      <c r="P63" s="4"/>
      <c r="Q63" s="4"/>
      <c r="R63" s="4"/>
      <c r="S63" s="4"/>
      <c r="T63" s="4"/>
      <c r="U63" s="4"/>
      <c r="W63" s="4"/>
    </row>
    <row r="64" spans="1:27" x14ac:dyDescent="0.45">
      <c r="A64" s="4">
        <v>1926</v>
      </c>
      <c r="B64" s="3">
        <v>12.65</v>
      </c>
      <c r="C64" s="3">
        <v>0.69</v>
      </c>
      <c r="D64" s="2">
        <v>17.899999999999999</v>
      </c>
      <c r="E64" s="3">
        <f t="shared" si="1"/>
        <v>143.04817877094973</v>
      </c>
      <c r="F64" s="3">
        <f t="shared" si="2"/>
        <v>7.9809737142857129</v>
      </c>
      <c r="H64" s="1">
        <f t="shared" si="3"/>
        <v>0.2568062932998097</v>
      </c>
      <c r="I64" s="1">
        <f t="shared" si="4"/>
        <v>557.0275437290295</v>
      </c>
      <c r="J64" s="4">
        <f t="shared" si="5"/>
        <v>30.56056640321075</v>
      </c>
      <c r="K64" s="4"/>
      <c r="L64" s="4">
        <f t="shared" si="0"/>
        <v>705.61812045842066</v>
      </c>
      <c r="M64" s="4"/>
      <c r="N64" s="4"/>
      <c r="O64" s="4"/>
      <c r="P64" s="4"/>
      <c r="Q64" s="4"/>
      <c r="R64" s="4"/>
      <c r="S64" s="4"/>
      <c r="T64" s="4"/>
      <c r="U64" s="4"/>
      <c r="W64" s="4"/>
    </row>
    <row r="65" spans="1:23" x14ac:dyDescent="0.45">
      <c r="A65" s="4">
        <v>1927</v>
      </c>
      <c r="B65" s="3">
        <v>13.4</v>
      </c>
      <c r="C65" s="3">
        <v>0.77</v>
      </c>
      <c r="D65" s="2">
        <v>17.5</v>
      </c>
      <c r="E65" s="3">
        <f t="shared" si="1"/>
        <v>154.99282285714284</v>
      </c>
      <c r="F65" s="3">
        <f t="shared" si="2"/>
        <v>9.0092670520231213</v>
      </c>
      <c r="H65" s="1">
        <f t="shared" si="3"/>
        <v>0.26115267658937164</v>
      </c>
      <c r="I65" s="1">
        <f t="shared" si="4"/>
        <v>593.49505768554206</v>
      </c>
      <c r="J65" s="4">
        <f t="shared" si="5"/>
        <v>33.923930133911476</v>
      </c>
      <c r="K65" s="4"/>
      <c r="L65" s="4">
        <f t="shared" si="0"/>
        <v>703.71499828925107</v>
      </c>
      <c r="M65" s="4"/>
      <c r="N65" s="4"/>
      <c r="O65" s="4"/>
      <c r="P65" s="4"/>
      <c r="Q65" s="4"/>
      <c r="R65" s="4"/>
      <c r="S65" s="4"/>
      <c r="T65" s="4"/>
      <c r="U65" s="4"/>
      <c r="W65" s="4"/>
    </row>
    <row r="66" spans="1:23" x14ac:dyDescent="0.45">
      <c r="A66" s="4">
        <v>1928</v>
      </c>
      <c r="B66" s="3">
        <v>17.53</v>
      </c>
      <c r="C66" s="3">
        <v>0.85</v>
      </c>
      <c r="D66" s="2">
        <v>17.3</v>
      </c>
      <c r="E66" s="3">
        <f t="shared" si="1"/>
        <v>205.10707976878612</v>
      </c>
      <c r="F66" s="3">
        <f t="shared" si="2"/>
        <v>10.061614035087718</v>
      </c>
      <c r="H66" s="1">
        <f t="shared" si="3"/>
        <v>0.26557262134604981</v>
      </c>
      <c r="I66" s="1">
        <f t="shared" si="4"/>
        <v>772.32012369801066</v>
      </c>
      <c r="J66" s="4">
        <f t="shared" si="5"/>
        <v>37.255940763905016</v>
      </c>
      <c r="K66" s="4"/>
      <c r="L66" s="4">
        <f t="shared" si="0"/>
        <v>698.37122041536213</v>
      </c>
      <c r="M66" s="4"/>
      <c r="N66" s="4"/>
      <c r="O66" s="4"/>
      <c r="P66" s="4"/>
      <c r="Q66" s="4"/>
      <c r="R66" s="4"/>
      <c r="S66" s="4"/>
      <c r="T66" s="4"/>
      <c r="U66" s="4"/>
      <c r="W66" s="4"/>
    </row>
    <row r="67" spans="1:23" x14ac:dyDescent="0.45">
      <c r="A67" s="4">
        <v>1929</v>
      </c>
      <c r="B67" s="3">
        <v>24.86</v>
      </c>
      <c r="C67" s="3">
        <v>0.97</v>
      </c>
      <c r="D67" s="2">
        <v>17.100000000000001</v>
      </c>
      <c r="E67" s="3">
        <f t="shared" si="1"/>
        <v>294.27261754385961</v>
      </c>
      <c r="F67" s="3">
        <f t="shared" si="2"/>
        <v>11.482077192982453</v>
      </c>
      <c r="H67" s="1">
        <f t="shared" si="3"/>
        <v>0.27006737257956442</v>
      </c>
      <c r="I67" s="1">
        <f t="shared" si="4"/>
        <v>1089.6266910478573</v>
      </c>
      <c r="J67" s="4">
        <f t="shared" si="5"/>
        <v>41.808012667934591</v>
      </c>
      <c r="K67" s="4"/>
      <c r="L67" s="4">
        <f t="shared" si="0"/>
        <v>689.4784037315336</v>
      </c>
      <c r="M67" s="4"/>
      <c r="N67" s="4"/>
      <c r="O67" s="4"/>
      <c r="P67" s="4"/>
      <c r="Q67" s="4"/>
      <c r="R67" s="4"/>
      <c r="S67" s="4"/>
      <c r="T67" s="4"/>
      <c r="U67" s="4"/>
      <c r="W67" s="4"/>
    </row>
    <row r="68" spans="1:23" x14ac:dyDescent="0.45">
      <c r="A68" s="4">
        <v>1930</v>
      </c>
      <c r="B68" s="3">
        <v>21.71</v>
      </c>
      <c r="C68" s="3">
        <v>0.98</v>
      </c>
      <c r="D68" s="2">
        <v>17.100000000000001</v>
      </c>
      <c r="E68" s="3">
        <f t="shared" si="1"/>
        <v>256.98545964912279</v>
      </c>
      <c r="F68" s="3">
        <f t="shared" si="2"/>
        <v>12.475954716981132</v>
      </c>
      <c r="H68" s="1">
        <f t="shared" si="3"/>
        <v>0.27463819637111908</v>
      </c>
      <c r="I68" s="1">
        <f t="shared" si="4"/>
        <v>935.7236649699588</v>
      </c>
      <c r="J68" s="4">
        <f t="shared" si="5"/>
        <v>44.670831089956877</v>
      </c>
      <c r="K68" s="4"/>
      <c r="L68" s="4">
        <f t="shared" si="0"/>
        <v>675.67234896779155</v>
      </c>
      <c r="M68" s="4"/>
      <c r="N68" s="4"/>
      <c r="O68" s="4"/>
      <c r="P68" s="4"/>
      <c r="Q68" s="4"/>
      <c r="R68" s="4"/>
      <c r="S68" s="4"/>
      <c r="T68" s="4"/>
      <c r="U68" s="4"/>
      <c r="W68" s="4"/>
    </row>
    <row r="69" spans="1:23" x14ac:dyDescent="0.45">
      <c r="A69" s="4">
        <v>1931</v>
      </c>
      <c r="B69" s="3">
        <v>15.98</v>
      </c>
      <c r="C69" s="3">
        <v>0.82</v>
      </c>
      <c r="D69" s="2">
        <v>15.9</v>
      </c>
      <c r="E69" s="3">
        <f t="shared" si="1"/>
        <v>203.43444528301887</v>
      </c>
      <c r="F69" s="3">
        <f t="shared" si="2"/>
        <v>11.607071328671328</v>
      </c>
      <c r="H69" s="1">
        <f t="shared" si="3"/>
        <v>0.27928638023002977</v>
      </c>
      <c r="I69" s="1">
        <f t="shared" si="4"/>
        <v>728.40804165052134</v>
      </c>
      <c r="J69" s="4">
        <f t="shared" si="5"/>
        <v>40.868065151103401</v>
      </c>
      <c r="K69" s="4"/>
      <c r="L69" s="4">
        <f t="shared" si="0"/>
        <v>658.44276704593767</v>
      </c>
      <c r="M69" s="4"/>
      <c r="N69" s="4"/>
      <c r="O69" s="4"/>
      <c r="P69" s="4"/>
      <c r="Q69" s="4"/>
      <c r="R69" s="4"/>
      <c r="S69" s="4"/>
      <c r="T69" s="4"/>
      <c r="U69" s="4"/>
      <c r="W69" s="4"/>
    </row>
    <row r="70" spans="1:23" x14ac:dyDescent="0.45">
      <c r="A70" s="4">
        <v>1932</v>
      </c>
      <c r="B70" s="3">
        <v>8.3000000000000007</v>
      </c>
      <c r="C70" s="3">
        <v>0.5</v>
      </c>
      <c r="D70" s="2">
        <v>14.3</v>
      </c>
      <c r="E70" s="3">
        <f t="shared" si="1"/>
        <v>117.48620979020978</v>
      </c>
      <c r="F70" s="3">
        <f t="shared" si="2"/>
        <v>7.8455813953488374</v>
      </c>
      <c r="H70" s="1">
        <f t="shared" si="3"/>
        <v>0.28401323345639101</v>
      </c>
      <c r="I70" s="1">
        <f t="shared" si="4"/>
        <v>413.66456189531493</v>
      </c>
      <c r="J70" s="4">
        <f t="shared" si="5"/>
        <v>27.164251153689207</v>
      </c>
      <c r="K70" s="4"/>
      <c r="L70" s="4">
        <f t="shared" si="0"/>
        <v>644.31620176684407</v>
      </c>
      <c r="M70" s="4"/>
      <c r="N70" s="4"/>
      <c r="O70" s="4"/>
      <c r="P70" s="4"/>
      <c r="Q70" s="4"/>
      <c r="R70" s="4"/>
      <c r="S70" s="4"/>
      <c r="T70" s="4"/>
      <c r="U70" s="4"/>
      <c r="W70" s="4"/>
    </row>
    <row r="71" spans="1:23" x14ac:dyDescent="0.45">
      <c r="A71" s="4">
        <v>1933</v>
      </c>
      <c r="B71" s="3">
        <v>7.09</v>
      </c>
      <c r="C71" s="3">
        <v>0.44</v>
      </c>
      <c r="D71" s="2">
        <v>12.9</v>
      </c>
      <c r="E71" s="3">
        <f t="shared" si="1"/>
        <v>111.2503441860465</v>
      </c>
      <c r="F71" s="3">
        <f t="shared" si="2"/>
        <v>6.7471999999999994</v>
      </c>
      <c r="H71" s="1">
        <f t="shared" si="3"/>
        <v>0.28882008750987859</v>
      </c>
      <c r="I71" s="1">
        <f t="shared" si="4"/>
        <v>385.18908135931292</v>
      </c>
      <c r="J71" s="4">
        <f t="shared" si="5"/>
        <v>22.972452882843633</v>
      </c>
      <c r="K71" s="4"/>
      <c r="L71" s="4">
        <f t="shared" si="0"/>
        <v>643.31972477579495</v>
      </c>
      <c r="M71" s="4"/>
      <c r="N71" s="4"/>
      <c r="O71" s="4"/>
      <c r="P71" s="4"/>
      <c r="Q71" s="4"/>
      <c r="R71" s="4"/>
      <c r="S71" s="4"/>
      <c r="T71" s="4"/>
      <c r="U71" s="4"/>
      <c r="W71" s="4"/>
    </row>
    <row r="72" spans="1:23" x14ac:dyDescent="0.45">
      <c r="A72" s="4">
        <v>1934</v>
      </c>
      <c r="B72" s="3">
        <v>10.54</v>
      </c>
      <c r="C72" s="3">
        <v>0.45</v>
      </c>
      <c r="D72" s="2">
        <v>13.2</v>
      </c>
      <c r="E72" s="3">
        <f t="shared" si="1"/>
        <v>161.6261090909091</v>
      </c>
      <c r="F72" s="3">
        <f t="shared" si="2"/>
        <v>6.6975882352941181</v>
      </c>
      <c r="H72" s="1">
        <f t="shared" si="3"/>
        <v>0.29370829638479601</v>
      </c>
      <c r="I72" s="1">
        <f t="shared" si="4"/>
        <v>550.29466678448171</v>
      </c>
      <c r="J72" s="4">
        <f t="shared" si="5"/>
        <v>22.424016824060221</v>
      </c>
      <c r="K72" s="4"/>
      <c r="L72" s="4">
        <f t="shared" si="0"/>
        <v>646.47457588770101</v>
      </c>
      <c r="M72" s="4"/>
      <c r="N72" s="4"/>
      <c r="O72" s="4"/>
      <c r="P72" s="4"/>
      <c r="Q72" s="4"/>
      <c r="R72" s="4"/>
      <c r="S72" s="4"/>
      <c r="T72" s="4"/>
      <c r="U72" s="4"/>
      <c r="W72" s="4"/>
    </row>
    <row r="73" spans="1:23" x14ac:dyDescent="0.45">
      <c r="A73" s="4">
        <v>1935</v>
      </c>
      <c r="B73" s="3">
        <v>9.26</v>
      </c>
      <c r="C73" s="3">
        <v>0.47</v>
      </c>
      <c r="D73" s="2">
        <v>13.6</v>
      </c>
      <c r="E73" s="3">
        <f t="shared" si="1"/>
        <v>137.82148235294119</v>
      </c>
      <c r="F73" s="3">
        <f t="shared" si="2"/>
        <v>6.8938782608695641</v>
      </c>
      <c r="H73" s="1">
        <f t="shared" si="3"/>
        <v>0.29867923699146665</v>
      </c>
      <c r="I73" s="1">
        <f t="shared" si="4"/>
        <v>461.43643509066146</v>
      </c>
      <c r="J73" s="4">
        <f t="shared" si="5"/>
        <v>22.697067944736169</v>
      </c>
      <c r="K73" s="4"/>
      <c r="L73" s="4">
        <f t="shared" ref="L73:L136" si="6">(J73+L74)/$K$9</f>
        <v>650.30599181130196</v>
      </c>
      <c r="M73" s="4"/>
      <c r="N73" s="4"/>
      <c r="O73" s="4"/>
      <c r="P73" s="4"/>
      <c r="Q73" s="4"/>
      <c r="R73" s="4"/>
      <c r="S73" s="4"/>
      <c r="T73" s="4"/>
      <c r="U73" s="4"/>
      <c r="W73" s="4"/>
    </row>
    <row r="74" spans="1:23" x14ac:dyDescent="0.45">
      <c r="A74" s="4">
        <v>1936</v>
      </c>
      <c r="B74" s="3">
        <v>13.76</v>
      </c>
      <c r="C74" s="3">
        <v>0.72</v>
      </c>
      <c r="D74" s="2">
        <v>13.8</v>
      </c>
      <c r="E74" s="3">
        <f t="shared" ref="E74:E137" si="7">B74/D74*$D$145</f>
        <v>201.82928695652171</v>
      </c>
      <c r="F74" s="3">
        <f t="shared" ref="F74:F137" si="8">C74/D75*$D$145</f>
        <v>10.336136170212765</v>
      </c>
      <c r="H74" s="1">
        <f t="shared" ref="H74:H137" si="9">EXP($G$9*(A74-$A$145))</f>
        <v>0.30373430954408231</v>
      </c>
      <c r="I74" s="1">
        <f t="shared" ref="I74:I137" si="10">E74/H74</f>
        <v>664.49288280759515</v>
      </c>
      <c r="J74" s="4">
        <f t="shared" ref="J74:J137" si="11">F74/H75</f>
        <v>33.463822732405639</v>
      </c>
      <c r="K74" s="4"/>
      <c r="L74" s="4">
        <f t="shared" si="6"/>
        <v>654.01996286211738</v>
      </c>
      <c r="M74" s="4"/>
      <c r="N74" s="4"/>
      <c r="O74" s="4"/>
      <c r="P74" s="4"/>
      <c r="Q74" s="4"/>
      <c r="R74" s="4"/>
      <c r="S74" s="4"/>
      <c r="T74" s="4"/>
      <c r="U74" s="4"/>
      <c r="W74" s="4"/>
    </row>
    <row r="75" spans="1:23" x14ac:dyDescent="0.45">
      <c r="A75" s="4">
        <v>1937</v>
      </c>
      <c r="B75" s="3">
        <v>17.59</v>
      </c>
      <c r="C75" s="3">
        <v>0.8</v>
      </c>
      <c r="D75" s="2">
        <v>14.1</v>
      </c>
      <c r="E75" s="3">
        <f t="shared" si="7"/>
        <v>252.51754893617021</v>
      </c>
      <c r="F75" s="3">
        <f t="shared" si="8"/>
        <v>11.403718309859157</v>
      </c>
      <c r="H75" s="1">
        <f t="shared" si="9"/>
        <v>0.30887493795511517</v>
      </c>
      <c r="I75" s="1">
        <f t="shared" si="10"/>
        <v>817.53978036529907</v>
      </c>
      <c r="J75" s="4">
        <f t="shared" si="11"/>
        <v>36.305714726486585</v>
      </c>
      <c r="K75" s="4"/>
      <c r="L75" s="4">
        <f t="shared" si="6"/>
        <v>647.11801555532327</v>
      </c>
      <c r="M75" s="4"/>
      <c r="N75" s="4"/>
      <c r="O75" s="4"/>
      <c r="P75" s="4"/>
      <c r="Q75" s="4"/>
      <c r="R75" s="4"/>
      <c r="S75" s="4"/>
      <c r="T75" s="4"/>
      <c r="U75" s="4"/>
      <c r="W75" s="4"/>
    </row>
    <row r="76" spans="1:23" x14ac:dyDescent="0.45">
      <c r="A76" s="4">
        <v>1938</v>
      </c>
      <c r="B76" s="3">
        <v>11.31</v>
      </c>
      <c r="C76" s="3">
        <v>0.51</v>
      </c>
      <c r="D76" s="2">
        <v>14.2</v>
      </c>
      <c r="E76" s="3">
        <f t="shared" si="7"/>
        <v>161.2200676056338</v>
      </c>
      <c r="F76" s="3">
        <f t="shared" si="8"/>
        <v>7.3737257142857144</v>
      </c>
      <c r="H76" s="1">
        <f t="shared" si="9"/>
        <v>0.31410257023640559</v>
      </c>
      <c r="I76" s="1">
        <f t="shared" si="10"/>
        <v>513.27204194570402</v>
      </c>
      <c r="J76" s="4">
        <f t="shared" si="11"/>
        <v>23.084829414223883</v>
      </c>
      <c r="K76" s="4"/>
      <c r="L76" s="4">
        <f t="shared" si="6"/>
        <v>637.09386575176131</v>
      </c>
      <c r="M76" s="4"/>
      <c r="N76" s="4"/>
      <c r="O76" s="4"/>
      <c r="P76" s="4"/>
      <c r="Q76" s="4"/>
      <c r="R76" s="4"/>
      <c r="S76" s="4"/>
      <c r="T76" s="4"/>
      <c r="U76" s="4"/>
      <c r="W76" s="4"/>
    </row>
    <row r="77" spans="1:23" x14ac:dyDescent="0.45">
      <c r="A77" s="4">
        <v>1939</v>
      </c>
      <c r="B77" s="3">
        <v>12.5</v>
      </c>
      <c r="C77" s="3">
        <v>0.62</v>
      </c>
      <c r="D77" s="2">
        <v>14</v>
      </c>
      <c r="E77" s="3">
        <f t="shared" si="7"/>
        <v>180.72857142857143</v>
      </c>
      <c r="F77" s="3">
        <f t="shared" si="8"/>
        <v>9.0286273381294961</v>
      </c>
      <c r="H77" s="1">
        <f t="shared" si="9"/>
        <v>0.31941867890703757</v>
      </c>
      <c r="I77" s="1">
        <f t="shared" si="10"/>
        <v>565.80464250548732</v>
      </c>
      <c r="J77" s="4">
        <f t="shared" si="11"/>
        <v>27.795378957534869</v>
      </c>
      <c r="K77" s="4"/>
      <c r="L77" s="4">
        <f t="shared" si="6"/>
        <v>639.88348797119079</v>
      </c>
      <c r="M77" s="4"/>
      <c r="N77" s="4"/>
      <c r="O77" s="4"/>
      <c r="P77" s="4"/>
      <c r="Q77" s="4"/>
      <c r="R77" s="4"/>
      <c r="S77" s="4"/>
      <c r="T77" s="4"/>
      <c r="U77" s="4"/>
      <c r="W77" s="4"/>
    </row>
    <row r="78" spans="1:23" x14ac:dyDescent="0.45">
      <c r="A78" s="4">
        <v>1940</v>
      </c>
      <c r="B78" s="3">
        <v>12.3</v>
      </c>
      <c r="C78" s="3">
        <v>0.67</v>
      </c>
      <c r="D78" s="2">
        <v>13.9</v>
      </c>
      <c r="E78" s="3">
        <f t="shared" si="7"/>
        <v>179.11631654676259</v>
      </c>
      <c r="F78" s="3">
        <f t="shared" si="8"/>
        <v>9.6183489361702144</v>
      </c>
      <c r="H78" s="1">
        <f t="shared" si="9"/>
        <v>0.32482476140811833</v>
      </c>
      <c r="I78" s="1">
        <f t="shared" si="10"/>
        <v>551.4244535123853</v>
      </c>
      <c r="J78" s="4">
        <f t="shared" si="11"/>
        <v>29.118069703961119</v>
      </c>
      <c r="K78" s="4"/>
      <c r="L78" s="4">
        <f t="shared" si="6"/>
        <v>638.07585626836749</v>
      </c>
      <c r="M78" s="4"/>
      <c r="N78" s="4"/>
      <c r="O78" s="4"/>
      <c r="P78" s="4"/>
      <c r="Q78" s="4"/>
      <c r="R78" s="4"/>
      <c r="S78" s="4"/>
      <c r="T78" s="4"/>
      <c r="U78" s="4"/>
      <c r="W78" s="4"/>
    </row>
    <row r="79" spans="1:23" x14ac:dyDescent="0.45">
      <c r="A79" s="4">
        <v>1941</v>
      </c>
      <c r="B79" s="3">
        <v>10.55</v>
      </c>
      <c r="C79" s="3">
        <v>0.71</v>
      </c>
      <c r="D79" s="2">
        <v>14.1</v>
      </c>
      <c r="E79" s="3">
        <f t="shared" si="7"/>
        <v>151.45310638297872</v>
      </c>
      <c r="F79" s="3">
        <f t="shared" si="8"/>
        <v>9.1538445859872599</v>
      </c>
      <c r="H79" s="1">
        <f t="shared" si="9"/>
        <v>0.33032234052457704</v>
      </c>
      <c r="I79" s="1">
        <f t="shared" si="10"/>
        <v>458.50094832356677</v>
      </c>
      <c r="J79" s="4">
        <f t="shared" si="11"/>
        <v>27.25064390132448</v>
      </c>
      <c r="K79" s="4"/>
      <c r="L79" s="4">
        <f t="shared" si="6"/>
        <v>634.87212002316039</v>
      </c>
      <c r="M79" s="4"/>
      <c r="N79" s="4"/>
      <c r="O79" s="4"/>
      <c r="P79" s="4"/>
      <c r="Q79" s="4"/>
      <c r="R79" s="4"/>
      <c r="S79" s="4"/>
      <c r="T79" s="4"/>
      <c r="U79" s="4"/>
      <c r="W79" s="4"/>
    </row>
    <row r="80" spans="1:23" x14ac:dyDescent="0.45">
      <c r="A80" s="4">
        <v>1942</v>
      </c>
      <c r="B80" s="3">
        <v>8.93</v>
      </c>
      <c r="C80" s="3">
        <v>0.59</v>
      </c>
      <c r="D80" s="2">
        <v>15.7</v>
      </c>
      <c r="E80" s="3">
        <f t="shared" si="7"/>
        <v>115.13215796178343</v>
      </c>
      <c r="F80" s="3">
        <f t="shared" si="8"/>
        <v>7.0665940828402363</v>
      </c>
      <c r="H80" s="1">
        <f t="shared" si="9"/>
        <v>0.33591296481410299</v>
      </c>
      <c r="I80" s="1">
        <f t="shared" si="10"/>
        <v>342.74401413919384</v>
      </c>
      <c r="J80" s="4">
        <f t="shared" si="11"/>
        <v>20.686859286032171</v>
      </c>
      <c r="K80" s="4"/>
      <c r="L80" s="4">
        <f t="shared" si="6"/>
        <v>633.40569544360051</v>
      </c>
      <c r="M80" s="4"/>
      <c r="N80" s="4"/>
      <c r="O80" s="4"/>
      <c r="P80" s="4"/>
      <c r="Q80" s="4"/>
      <c r="R80" s="4"/>
      <c r="S80" s="4"/>
      <c r="T80" s="4"/>
      <c r="U80" s="4"/>
      <c r="W80" s="4"/>
    </row>
    <row r="81" spans="1:23" x14ac:dyDescent="0.45">
      <c r="A81" s="4">
        <v>1943</v>
      </c>
      <c r="B81" s="3">
        <v>10.09</v>
      </c>
      <c r="C81" s="3">
        <v>0.61</v>
      </c>
      <c r="D81" s="2">
        <v>16.899999999999999</v>
      </c>
      <c r="E81" s="3">
        <f t="shared" si="7"/>
        <v>120.85073609467457</v>
      </c>
      <c r="F81" s="3">
        <f t="shared" si="8"/>
        <v>7.0961931034482761</v>
      </c>
      <c r="H81" s="1">
        <f t="shared" si="9"/>
        <v>0.34159820904334287</v>
      </c>
      <c r="I81" s="1">
        <f t="shared" si="10"/>
        <v>353.78035626451634</v>
      </c>
      <c r="J81" s="4">
        <f t="shared" si="11"/>
        <v>20.427772900001386</v>
      </c>
      <c r="K81" s="4"/>
      <c r="L81" s="4">
        <f t="shared" si="6"/>
        <v>638.44349921314051</v>
      </c>
      <c r="M81" s="4"/>
      <c r="N81" s="4"/>
      <c r="O81" s="4"/>
      <c r="P81" s="4"/>
      <c r="Q81" s="4"/>
      <c r="R81" s="4"/>
      <c r="S81" s="4"/>
      <c r="T81" s="4"/>
      <c r="U81" s="4"/>
      <c r="W81" s="4"/>
    </row>
    <row r="82" spans="1:23" x14ac:dyDescent="0.45">
      <c r="A82" s="4">
        <v>1944</v>
      </c>
      <c r="B82" s="3">
        <v>11.85</v>
      </c>
      <c r="C82" s="3">
        <v>0.64</v>
      </c>
      <c r="D82" s="2">
        <v>17.399999999999999</v>
      </c>
      <c r="E82" s="3">
        <f t="shared" si="7"/>
        <v>137.85227586206898</v>
      </c>
      <c r="F82" s="3">
        <f t="shared" si="8"/>
        <v>7.2778786516853922</v>
      </c>
      <c r="H82" s="1">
        <f t="shared" si="9"/>
        <v>0.34737967463148145</v>
      </c>
      <c r="I82" s="1">
        <f t="shared" si="10"/>
        <v>396.83460469674827</v>
      </c>
      <c r="J82" s="4">
        <f t="shared" si="11"/>
        <v>20.60210456242827</v>
      </c>
      <c r="K82" s="4"/>
      <c r="L82" s="4">
        <f t="shared" si="6"/>
        <v>643.9449909462528</v>
      </c>
      <c r="M82" s="4"/>
      <c r="N82" s="4"/>
      <c r="O82" s="4"/>
      <c r="P82" s="4"/>
      <c r="Q82" s="4"/>
      <c r="R82" s="4"/>
      <c r="S82" s="4"/>
      <c r="T82" s="4"/>
      <c r="U82" s="4"/>
      <c r="W82" s="4"/>
    </row>
    <row r="83" spans="1:23" x14ac:dyDescent="0.45">
      <c r="A83" s="4">
        <v>1945</v>
      </c>
      <c r="B83" s="3">
        <v>13.49</v>
      </c>
      <c r="C83" s="3">
        <v>0.66</v>
      </c>
      <c r="D83" s="2">
        <v>17.8</v>
      </c>
      <c r="E83" s="3">
        <f t="shared" si="7"/>
        <v>153.40403595505617</v>
      </c>
      <c r="F83" s="3">
        <f t="shared" si="8"/>
        <v>7.34036043956044</v>
      </c>
      <c r="H83" s="1">
        <f t="shared" si="9"/>
        <v>0.35325899010132894</v>
      </c>
      <c r="I83" s="1">
        <f t="shared" si="10"/>
        <v>434.25373522993345</v>
      </c>
      <c r="J83" s="4">
        <f t="shared" si="11"/>
        <v>20.433150976322278</v>
      </c>
      <c r="K83" s="4"/>
      <c r="L83" s="4">
        <f t="shared" si="6"/>
        <v>649.4955844690769</v>
      </c>
      <c r="M83" s="4"/>
      <c r="N83" s="4"/>
      <c r="O83" s="4"/>
      <c r="P83" s="4"/>
      <c r="Q83" s="4"/>
      <c r="R83" s="4"/>
      <c r="S83" s="4"/>
      <c r="T83" s="4"/>
      <c r="U83" s="4"/>
      <c r="W83" s="4"/>
    </row>
    <row r="84" spans="1:23" x14ac:dyDescent="0.45">
      <c r="A84" s="4">
        <v>1946</v>
      </c>
      <c r="B84" s="3">
        <v>18.02</v>
      </c>
      <c r="C84" s="3">
        <v>0.71</v>
      </c>
      <c r="D84" s="2">
        <v>18.2</v>
      </c>
      <c r="E84" s="3">
        <f t="shared" si="7"/>
        <v>200.41408351648352</v>
      </c>
      <c r="F84" s="3">
        <f t="shared" si="8"/>
        <v>6.6844353488372095</v>
      </c>
      <c r="H84" s="1">
        <f t="shared" si="9"/>
        <v>0.35923781153804291</v>
      </c>
      <c r="I84" s="1">
        <f t="shared" si="10"/>
        <v>557.88694029292037</v>
      </c>
      <c r="J84" s="4">
        <f t="shared" si="11"/>
        <v>18.297588912927456</v>
      </c>
      <c r="K84" s="4"/>
      <c r="L84" s="4">
        <f t="shared" si="6"/>
        <v>655.4405592133445</v>
      </c>
      <c r="M84" s="4"/>
      <c r="N84" s="4"/>
      <c r="O84" s="4"/>
      <c r="P84" s="4"/>
      <c r="Q84" s="4"/>
      <c r="R84" s="4"/>
      <c r="S84" s="4"/>
      <c r="T84" s="4"/>
      <c r="U84" s="4"/>
      <c r="W84" s="4"/>
    </row>
    <row r="85" spans="1:23" x14ac:dyDescent="0.45">
      <c r="A85" s="4">
        <v>1947</v>
      </c>
      <c r="B85" s="3">
        <v>15.21</v>
      </c>
      <c r="C85" s="3">
        <v>0.84</v>
      </c>
      <c r="D85" s="2">
        <v>21.5</v>
      </c>
      <c r="E85" s="3">
        <f t="shared" si="7"/>
        <v>143.19755162790699</v>
      </c>
      <c r="F85" s="3">
        <f t="shared" si="8"/>
        <v>7.1742379746835443</v>
      </c>
      <c r="H85" s="1">
        <f t="shared" si="9"/>
        <v>0.36531782305561472</v>
      </c>
      <c r="I85" s="1">
        <f t="shared" si="10"/>
        <v>391.98074276848814</v>
      </c>
      <c r="J85" s="4">
        <f t="shared" si="11"/>
        <v>19.311504002333358</v>
      </c>
      <c r="K85" s="4"/>
      <c r="L85" s="4">
        <f t="shared" si="6"/>
        <v>663.76254075898487</v>
      </c>
      <c r="M85" s="4"/>
      <c r="N85" s="4"/>
      <c r="O85" s="4"/>
      <c r="P85" s="4"/>
      <c r="Q85" s="4"/>
      <c r="R85" s="4"/>
      <c r="S85" s="4"/>
      <c r="T85" s="4"/>
      <c r="U85" s="4"/>
      <c r="W85" s="4"/>
    </row>
    <row r="86" spans="1:23" x14ac:dyDescent="0.45">
      <c r="A86" s="4">
        <v>1948</v>
      </c>
      <c r="B86" s="3">
        <v>14.83</v>
      </c>
      <c r="C86" s="3">
        <v>0.93</v>
      </c>
      <c r="D86" s="2">
        <v>23.7</v>
      </c>
      <c r="E86" s="3">
        <f t="shared" si="7"/>
        <v>126.65946329113925</v>
      </c>
      <c r="F86" s="3">
        <f t="shared" si="8"/>
        <v>7.8436199999999996</v>
      </c>
      <c r="H86" s="1">
        <f t="shared" si="9"/>
        <v>0.37150073727125038</v>
      </c>
      <c r="I86" s="1">
        <f t="shared" si="10"/>
        <v>340.94000518405198</v>
      </c>
      <c r="J86" s="4">
        <f t="shared" si="11"/>
        <v>20.761945479661158</v>
      </c>
      <c r="K86" s="4"/>
      <c r="L86" s="4">
        <f t="shared" si="6"/>
        <v>671.40858992165272</v>
      </c>
      <c r="M86" s="4"/>
      <c r="N86" s="4"/>
      <c r="O86" s="4"/>
      <c r="P86" s="4"/>
      <c r="Q86" s="4"/>
      <c r="R86" s="4"/>
      <c r="S86" s="4"/>
      <c r="T86" s="4"/>
      <c r="U86" s="4"/>
      <c r="W86" s="4"/>
    </row>
    <row r="87" spans="1:23" x14ac:dyDescent="0.45">
      <c r="A87" s="4">
        <v>1949</v>
      </c>
      <c r="B87" s="3">
        <v>15.36</v>
      </c>
      <c r="C87" s="3">
        <v>1.1399999999999999</v>
      </c>
      <c r="D87" s="2">
        <v>24</v>
      </c>
      <c r="E87" s="3">
        <f t="shared" si="7"/>
        <v>129.54624000000001</v>
      </c>
      <c r="F87" s="3">
        <f t="shared" si="8"/>
        <v>9.8193293617021276</v>
      </c>
      <c r="H87" s="1">
        <f t="shared" si="9"/>
        <v>0.37778829578778039</v>
      </c>
      <c r="I87" s="1">
        <f t="shared" si="10"/>
        <v>342.90697050279078</v>
      </c>
      <c r="J87" s="4">
        <f t="shared" si="11"/>
        <v>25.559038343369647</v>
      </c>
      <c r="K87" s="4"/>
      <c r="L87" s="4">
        <f t="shared" si="6"/>
        <v>677.91472850343223</v>
      </c>
      <c r="M87" s="4"/>
      <c r="N87" s="4"/>
      <c r="O87" s="4"/>
      <c r="P87" s="4"/>
      <c r="Q87" s="4"/>
      <c r="R87" s="4"/>
      <c r="S87" s="4"/>
      <c r="T87" s="4"/>
      <c r="U87" s="4"/>
      <c r="W87" s="4"/>
    </row>
    <row r="88" spans="1:23" x14ac:dyDescent="0.45">
      <c r="A88" s="4">
        <v>1950</v>
      </c>
      <c r="B88" s="3">
        <v>16.88</v>
      </c>
      <c r="C88" s="3">
        <v>1.47</v>
      </c>
      <c r="D88" s="2">
        <v>23.5</v>
      </c>
      <c r="E88" s="3">
        <f t="shared" si="7"/>
        <v>145.39498212765957</v>
      </c>
      <c r="F88" s="3">
        <f t="shared" si="8"/>
        <v>11.714626771653544</v>
      </c>
      <c r="H88" s="1">
        <f t="shared" si="9"/>
        <v>0.38418226968423447</v>
      </c>
      <c r="I88" s="1">
        <f t="shared" si="10"/>
        <v>378.45312915445584</v>
      </c>
      <c r="J88" s="4">
        <f t="shared" si="11"/>
        <v>29.984880307786501</v>
      </c>
      <c r="K88" s="4"/>
      <c r="L88" s="4">
        <f t="shared" si="6"/>
        <v>679.88800964599204</v>
      </c>
      <c r="M88" s="4"/>
      <c r="N88" s="4"/>
      <c r="O88" s="4"/>
      <c r="P88" s="4"/>
      <c r="Q88" s="4"/>
      <c r="R88" s="4"/>
      <c r="S88" s="4"/>
      <c r="T88" s="4"/>
      <c r="U88" s="4"/>
      <c r="W88" s="4"/>
    </row>
    <row r="89" spans="1:23" x14ac:dyDescent="0.45">
      <c r="A89" s="4">
        <v>1951</v>
      </c>
      <c r="B89" s="3">
        <v>21.21</v>
      </c>
      <c r="C89" s="3">
        <v>1.41</v>
      </c>
      <c r="D89" s="2">
        <v>25.4</v>
      </c>
      <c r="E89" s="3">
        <f t="shared" si="7"/>
        <v>169.02532913385826</v>
      </c>
      <c r="F89" s="3">
        <f t="shared" si="8"/>
        <v>10.770058867924527</v>
      </c>
      <c r="H89" s="1">
        <f t="shared" si="9"/>
        <v>0.39068446001471879</v>
      </c>
      <c r="I89" s="1">
        <f t="shared" si="10"/>
        <v>432.63898729806232</v>
      </c>
      <c r="J89" s="4">
        <f t="shared" si="11"/>
        <v>27.108352305926836</v>
      </c>
      <c r="K89" s="4"/>
      <c r="L89" s="4">
        <f t="shared" si="6"/>
        <v>677.51559018199043</v>
      </c>
      <c r="M89" s="4"/>
      <c r="N89" s="4"/>
      <c r="O89" s="4"/>
      <c r="P89" s="4"/>
      <c r="Q89" s="4"/>
      <c r="R89" s="4"/>
      <c r="S89" s="4"/>
      <c r="T89" s="4"/>
      <c r="U89" s="4"/>
      <c r="W89" s="4"/>
    </row>
    <row r="90" spans="1:23" x14ac:dyDescent="0.45">
      <c r="A90" s="4">
        <v>1952</v>
      </c>
      <c r="B90" s="3">
        <v>24.19</v>
      </c>
      <c r="C90" s="3">
        <v>1.41</v>
      </c>
      <c r="D90" s="2">
        <v>26.5</v>
      </c>
      <c r="E90" s="3">
        <f t="shared" si="7"/>
        <v>184.77143547169814</v>
      </c>
      <c r="F90" s="3">
        <f t="shared" si="8"/>
        <v>10.729569924812029</v>
      </c>
      <c r="H90" s="1">
        <f t="shared" si="9"/>
        <v>0.397296698315737</v>
      </c>
      <c r="I90" s="1">
        <f t="shared" si="10"/>
        <v>465.07166119175201</v>
      </c>
      <c r="J90" s="4">
        <f t="shared" si="11"/>
        <v>26.556971010878311</v>
      </c>
      <c r="K90" s="4"/>
      <c r="L90" s="4">
        <f t="shared" si="6"/>
        <v>677.92334705806695</v>
      </c>
      <c r="M90" s="4"/>
      <c r="N90" s="4"/>
      <c r="O90" s="4"/>
      <c r="P90" s="4"/>
      <c r="Q90" s="4"/>
      <c r="R90" s="4"/>
      <c r="S90" s="4"/>
      <c r="T90" s="4"/>
      <c r="U90" s="4"/>
      <c r="W90" s="4"/>
    </row>
    <row r="91" spans="1:23" x14ac:dyDescent="0.45">
      <c r="A91" s="4">
        <v>1953</v>
      </c>
      <c r="B91" s="3">
        <v>26.18</v>
      </c>
      <c r="C91" s="3">
        <v>1.45</v>
      </c>
      <c r="D91" s="2">
        <v>26.6</v>
      </c>
      <c r="E91" s="3">
        <f t="shared" si="7"/>
        <v>199.21995789473684</v>
      </c>
      <c r="F91" s="3">
        <f t="shared" si="8"/>
        <v>10.910899628252787</v>
      </c>
      <c r="H91" s="1">
        <f t="shared" si="9"/>
        <v>0.40402084712209707</v>
      </c>
      <c r="I91" s="1">
        <f t="shared" si="10"/>
        <v>493.09326316652067</v>
      </c>
      <c r="J91" s="4">
        <f t="shared" si="11"/>
        <v>26.556324496880741</v>
      </c>
      <c r="K91" s="4"/>
      <c r="L91" s="4">
        <f t="shared" si="6"/>
        <v>678.89904556062106</v>
      </c>
      <c r="M91" s="4"/>
      <c r="N91" s="4"/>
      <c r="O91" s="4"/>
      <c r="P91" s="4"/>
      <c r="Q91" s="4"/>
      <c r="R91" s="4"/>
      <c r="S91" s="4"/>
      <c r="T91" s="4"/>
      <c r="U91" s="4"/>
      <c r="W91" s="4"/>
    </row>
    <row r="92" spans="1:23" x14ac:dyDescent="0.45">
      <c r="A92" s="4">
        <v>1954</v>
      </c>
      <c r="B92" s="3">
        <v>25.46</v>
      </c>
      <c r="C92" s="3">
        <v>1.54</v>
      </c>
      <c r="D92" s="2">
        <v>26.9</v>
      </c>
      <c r="E92" s="3">
        <f t="shared" si="7"/>
        <v>191.58034795539035</v>
      </c>
      <c r="F92" s="3">
        <f t="shared" si="8"/>
        <v>11.674930337078653</v>
      </c>
      <c r="H92" s="1">
        <f t="shared" si="9"/>
        <v>0.41085880049155005</v>
      </c>
      <c r="I92" s="1">
        <f t="shared" si="10"/>
        <v>466.29242875212674</v>
      </c>
      <c r="J92" s="4">
        <f t="shared" si="11"/>
        <v>27.942990621689308</v>
      </c>
      <c r="K92" s="4"/>
      <c r="L92" s="4">
        <f t="shared" si="6"/>
        <v>679.91501686314177</v>
      </c>
      <c r="M92" s="4"/>
      <c r="N92" s="4"/>
      <c r="O92" s="4"/>
      <c r="P92" s="4"/>
      <c r="Q92" s="4"/>
      <c r="R92" s="4"/>
      <c r="S92" s="4"/>
      <c r="T92" s="4"/>
      <c r="U92" s="4"/>
      <c r="W92" s="4"/>
    </row>
    <row r="93" spans="1:23" x14ac:dyDescent="0.45">
      <c r="A93" s="4">
        <v>1955</v>
      </c>
      <c r="B93" s="3">
        <v>35.6</v>
      </c>
      <c r="C93" s="3">
        <v>1.64</v>
      </c>
      <c r="D93" s="2">
        <v>26.7</v>
      </c>
      <c r="E93" s="3">
        <f t="shared" si="7"/>
        <v>269.88800000000003</v>
      </c>
      <c r="F93" s="3">
        <f t="shared" si="8"/>
        <v>12.386650746268655</v>
      </c>
      <c r="H93" s="1">
        <f t="shared" si="9"/>
        <v>0.4178124845383081</v>
      </c>
      <c r="I93" s="1">
        <f t="shared" si="10"/>
        <v>645.95484813775283</v>
      </c>
      <c r="J93" s="4">
        <f t="shared" si="11"/>
        <v>29.153027383262497</v>
      </c>
      <c r="K93" s="4"/>
      <c r="L93" s="4">
        <f t="shared" si="6"/>
        <v>679.58558393606495</v>
      </c>
      <c r="M93" s="4"/>
      <c r="N93" s="4"/>
      <c r="O93" s="4"/>
      <c r="P93" s="4"/>
      <c r="Q93" s="4"/>
      <c r="R93" s="4"/>
      <c r="S93" s="4"/>
      <c r="T93" s="4"/>
      <c r="U93" s="4"/>
      <c r="W93" s="4"/>
    </row>
    <row r="94" spans="1:23" x14ac:dyDescent="0.45">
      <c r="A94" s="4">
        <v>1956</v>
      </c>
      <c r="B94" s="3">
        <v>44.15</v>
      </c>
      <c r="C94" s="3">
        <v>1.74</v>
      </c>
      <c r="D94" s="2">
        <v>26.8</v>
      </c>
      <c r="E94" s="3">
        <f t="shared" si="7"/>
        <v>333.4577014925373</v>
      </c>
      <c r="F94" s="3">
        <f t="shared" si="8"/>
        <v>12.761008695652173</v>
      </c>
      <c r="H94" s="1">
        <f t="shared" si="9"/>
        <v>0.42488385797559225</v>
      </c>
      <c r="I94" s="1">
        <f t="shared" si="10"/>
        <v>784.82082864087772</v>
      </c>
      <c r="J94" s="4">
        <f t="shared" si="11"/>
        <v>29.534250477246221</v>
      </c>
      <c r="K94" s="4"/>
      <c r="L94" s="4">
        <f t="shared" si="6"/>
        <v>678.03273490600793</v>
      </c>
      <c r="M94" s="4"/>
      <c r="N94" s="4"/>
      <c r="O94" s="4"/>
      <c r="P94" s="4"/>
      <c r="Q94" s="4"/>
      <c r="R94" s="4"/>
      <c r="S94" s="4"/>
      <c r="T94" s="4"/>
      <c r="U94" s="4"/>
      <c r="W94" s="4"/>
    </row>
    <row r="95" spans="1:23" x14ac:dyDescent="0.45">
      <c r="A95" s="4">
        <v>1957</v>
      </c>
      <c r="B95" s="3">
        <v>45.43</v>
      </c>
      <c r="C95" s="3">
        <v>1.79</v>
      </c>
      <c r="D95" s="2">
        <v>27.6</v>
      </c>
      <c r="E95" s="3">
        <f t="shared" si="7"/>
        <v>333.17966956521735</v>
      </c>
      <c r="F95" s="3">
        <f t="shared" si="8"/>
        <v>12.668693706293706</v>
      </c>
      <c r="H95" s="1">
        <f t="shared" si="9"/>
        <v>0.43207491266736259</v>
      </c>
      <c r="I95" s="1">
        <f t="shared" si="10"/>
        <v>771.1155167708597</v>
      </c>
      <c r="J95" s="4">
        <f t="shared" si="11"/>
        <v>28.832610586234161</v>
      </c>
      <c r="K95" s="4"/>
      <c r="L95" s="4">
        <f t="shared" si="6"/>
        <v>676.03559653807054</v>
      </c>
      <c r="M95" s="4"/>
      <c r="N95" s="4"/>
      <c r="O95" s="4"/>
      <c r="P95" s="4"/>
      <c r="Q95" s="4"/>
      <c r="R95" s="4"/>
      <c r="S95" s="4"/>
      <c r="T95" s="4"/>
      <c r="U95" s="4"/>
      <c r="W95" s="4"/>
    </row>
    <row r="96" spans="1:23" x14ac:dyDescent="0.45">
      <c r="A96" s="4">
        <v>1958</v>
      </c>
      <c r="B96" s="3">
        <v>41.12</v>
      </c>
      <c r="C96" s="3">
        <v>1.75</v>
      </c>
      <c r="D96" s="2">
        <v>28.6</v>
      </c>
      <c r="E96" s="3">
        <f t="shared" si="7"/>
        <v>291.02608111888111</v>
      </c>
      <c r="F96" s="3">
        <f t="shared" si="8"/>
        <v>12.214758620689656</v>
      </c>
      <c r="H96" s="1">
        <f t="shared" si="9"/>
        <v>0.43938767418938629</v>
      </c>
      <c r="I96" s="1">
        <f t="shared" si="10"/>
        <v>662.34466329941267</v>
      </c>
      <c r="J96" s="4">
        <f t="shared" si="11"/>
        <v>27.336833043256558</v>
      </c>
      <c r="K96" s="4"/>
      <c r="L96" s="4">
        <f t="shared" si="6"/>
        <v>674.65898778386145</v>
      </c>
      <c r="M96" s="4"/>
      <c r="N96" s="4"/>
      <c r="O96" s="4"/>
      <c r="P96" s="4"/>
      <c r="Q96" s="4"/>
      <c r="R96" s="4"/>
      <c r="S96" s="4"/>
      <c r="T96" s="4"/>
      <c r="U96" s="4"/>
      <c r="W96" s="4"/>
    </row>
    <row r="97" spans="1:23" x14ac:dyDescent="0.45">
      <c r="A97" s="4">
        <v>1959</v>
      </c>
      <c r="B97" s="3">
        <v>55.62</v>
      </c>
      <c r="C97" s="3">
        <v>1.83</v>
      </c>
      <c r="D97" s="2">
        <v>29</v>
      </c>
      <c r="E97" s="3">
        <f t="shared" si="7"/>
        <v>388.21992827586206</v>
      </c>
      <c r="F97" s="3">
        <f t="shared" si="8"/>
        <v>12.642364505119454</v>
      </c>
      <c r="H97" s="1">
        <f t="shared" si="9"/>
        <v>0.4468242023998017</v>
      </c>
      <c r="I97" s="1">
        <f t="shared" si="10"/>
        <v>868.84265935195981</v>
      </c>
      <c r="J97" s="4">
        <f t="shared" si="11"/>
        <v>27.822925955925619</v>
      </c>
      <c r="K97" s="4"/>
      <c r="L97" s="4">
        <f t="shared" si="6"/>
        <v>674.7222480188924</v>
      </c>
      <c r="M97" s="4"/>
      <c r="N97" s="4"/>
      <c r="O97" s="4"/>
      <c r="P97" s="4"/>
      <c r="Q97" s="4"/>
      <c r="R97" s="4"/>
      <c r="S97" s="4"/>
      <c r="T97" s="4"/>
      <c r="U97" s="4"/>
      <c r="W97" s="4"/>
    </row>
    <row r="98" spans="1:23" x14ac:dyDescent="0.45">
      <c r="A98" s="4">
        <v>1960</v>
      </c>
      <c r="B98" s="3">
        <v>58.03</v>
      </c>
      <c r="C98" s="3">
        <v>1.95</v>
      </c>
      <c r="D98" s="2">
        <v>29.3</v>
      </c>
      <c r="E98" s="3">
        <f t="shared" si="7"/>
        <v>400.89421433447097</v>
      </c>
      <c r="F98" s="3">
        <f t="shared" si="8"/>
        <v>13.245342281879195</v>
      </c>
      <c r="H98" s="1">
        <f t="shared" si="9"/>
        <v>0.45438659201933912</v>
      </c>
      <c r="I98" s="1">
        <f t="shared" si="10"/>
        <v>882.27562471167403</v>
      </c>
      <c r="J98" s="4">
        <f t="shared" si="11"/>
        <v>28.664796234141527</v>
      </c>
      <c r="K98" s="4"/>
      <c r="L98" s="4">
        <f t="shared" si="6"/>
        <v>674.30198454491426</v>
      </c>
      <c r="M98" s="4"/>
      <c r="N98" s="4"/>
      <c r="O98" s="4"/>
      <c r="P98" s="4"/>
      <c r="Q98" s="4"/>
      <c r="R98" s="4"/>
      <c r="S98" s="4"/>
      <c r="T98" s="4"/>
      <c r="U98" s="4"/>
      <c r="W98" s="4"/>
    </row>
    <row r="99" spans="1:23" x14ac:dyDescent="0.45">
      <c r="A99" s="4">
        <v>1961</v>
      </c>
      <c r="B99" s="3">
        <v>59.72</v>
      </c>
      <c r="C99" s="3">
        <v>2.02</v>
      </c>
      <c r="D99" s="2">
        <v>29.8</v>
      </c>
      <c r="E99" s="3">
        <f t="shared" si="7"/>
        <v>405.64709798657714</v>
      </c>
      <c r="F99" s="3">
        <f t="shared" si="8"/>
        <v>13.629343999999998</v>
      </c>
      <c r="H99" s="1">
        <f t="shared" si="9"/>
        <v>0.46207697322136138</v>
      </c>
      <c r="I99" s="1">
        <f t="shared" si="10"/>
        <v>877.87775953996504</v>
      </c>
      <c r="J99" s="4">
        <f t="shared" si="11"/>
        <v>29.004929043493238</v>
      </c>
      <c r="K99" s="4"/>
      <c r="L99" s="4">
        <f t="shared" si="6"/>
        <v>673.02278252771976</v>
      </c>
      <c r="M99" s="4"/>
      <c r="N99" s="4"/>
      <c r="O99" s="4"/>
      <c r="P99" s="4"/>
      <c r="Q99" s="4"/>
      <c r="R99" s="4"/>
      <c r="S99" s="4"/>
      <c r="T99" s="4"/>
      <c r="U99" s="4"/>
      <c r="W99" s="4"/>
    </row>
    <row r="100" spans="1:23" x14ac:dyDescent="0.45">
      <c r="A100" s="4">
        <v>1962</v>
      </c>
      <c r="B100" s="3">
        <v>69.069999999999993</v>
      </c>
      <c r="C100" s="3">
        <v>2.13</v>
      </c>
      <c r="D100" s="2">
        <v>30</v>
      </c>
      <c r="E100" s="3">
        <f t="shared" si="7"/>
        <v>466.0291039999999</v>
      </c>
      <c r="F100" s="3">
        <f t="shared" si="8"/>
        <v>14.182436842105263</v>
      </c>
      <c r="H100" s="1">
        <f t="shared" si="9"/>
        <v>0.46989751223189113</v>
      </c>
      <c r="I100" s="1">
        <f t="shared" si="10"/>
        <v>991.76754902677123</v>
      </c>
      <c r="J100" s="4">
        <f t="shared" si="11"/>
        <v>29.679658084907505</v>
      </c>
      <c r="K100" s="4"/>
      <c r="L100" s="4">
        <f t="shared" si="6"/>
        <v>671.3514951514743</v>
      </c>
      <c r="M100" s="4"/>
      <c r="N100" s="4"/>
      <c r="O100" s="4"/>
      <c r="P100" s="4"/>
      <c r="Q100" s="4"/>
      <c r="R100" s="4"/>
      <c r="S100" s="4"/>
      <c r="T100" s="4"/>
      <c r="U100" s="4"/>
      <c r="W100" s="4"/>
    </row>
    <row r="101" spans="1:23" x14ac:dyDescent="0.45">
      <c r="A101" s="4">
        <v>1963</v>
      </c>
      <c r="B101" s="3">
        <v>65.06</v>
      </c>
      <c r="C101" s="3">
        <v>2.2799999999999998</v>
      </c>
      <c r="D101" s="2">
        <v>30.4</v>
      </c>
      <c r="E101" s="3">
        <f t="shared" si="7"/>
        <v>433.19687368421052</v>
      </c>
      <c r="F101" s="3">
        <f t="shared" si="8"/>
        <v>14.935549514563107</v>
      </c>
      <c r="H101" s="1">
        <f t="shared" si="9"/>
        <v>0.47785041193979311</v>
      </c>
      <c r="I101" s="1">
        <f t="shared" si="10"/>
        <v>906.55331220848939</v>
      </c>
      <c r="J101" s="4">
        <f t="shared" si="11"/>
        <v>30.735509886835356</v>
      </c>
      <c r="K101" s="4"/>
      <c r="L101" s="4">
        <f t="shared" si="6"/>
        <v>668.93760232390503</v>
      </c>
      <c r="M101" s="4"/>
      <c r="N101" s="4"/>
      <c r="O101" s="4"/>
      <c r="P101" s="4"/>
      <c r="Q101" s="4"/>
      <c r="R101" s="4"/>
      <c r="S101" s="4"/>
      <c r="T101" s="4"/>
      <c r="U101" s="4"/>
      <c r="W101" s="4"/>
    </row>
    <row r="102" spans="1:23" x14ac:dyDescent="0.45">
      <c r="A102" s="4">
        <v>1964</v>
      </c>
      <c r="B102" s="3">
        <v>76.45</v>
      </c>
      <c r="C102" s="3">
        <v>2.5</v>
      </c>
      <c r="D102" s="2">
        <v>30.9</v>
      </c>
      <c r="E102" s="3">
        <f t="shared" si="7"/>
        <v>500.79945631067966</v>
      </c>
      <c r="F102" s="3">
        <f t="shared" si="8"/>
        <v>16.219230769230769</v>
      </c>
      <c r="H102" s="1">
        <f t="shared" si="9"/>
        <v>0.48593791251728369</v>
      </c>
      <c r="I102" s="1">
        <f t="shared" si="10"/>
        <v>1030.5832152844575</v>
      </c>
      <c r="J102" s="4">
        <f t="shared" si="11"/>
        <v>32.821668164754968</v>
      </c>
      <c r="K102" s="4"/>
      <c r="L102" s="4">
        <f t="shared" si="6"/>
        <v>665.36982166459609</v>
      </c>
      <c r="M102" s="4"/>
      <c r="N102" s="4"/>
      <c r="O102" s="4"/>
      <c r="P102" s="4"/>
      <c r="Q102" s="4"/>
      <c r="R102" s="4"/>
      <c r="S102" s="4"/>
      <c r="T102" s="4"/>
      <c r="U102" s="4"/>
      <c r="W102" s="4"/>
    </row>
    <row r="103" spans="1:23" x14ac:dyDescent="0.45">
      <c r="A103" s="4">
        <v>1965</v>
      </c>
      <c r="B103" s="3">
        <v>86.12</v>
      </c>
      <c r="C103" s="3">
        <v>2.72</v>
      </c>
      <c r="D103" s="2">
        <v>31.2</v>
      </c>
      <c r="E103" s="3">
        <f t="shared" si="7"/>
        <v>558.72006153846166</v>
      </c>
      <c r="F103" s="3">
        <f t="shared" si="8"/>
        <v>17.313569811320757</v>
      </c>
      <c r="H103" s="1">
        <f t="shared" si="9"/>
        <v>0.49416229205094259</v>
      </c>
      <c r="I103" s="1">
        <f t="shared" si="10"/>
        <v>1130.6408249394794</v>
      </c>
      <c r="J103" s="4">
        <f t="shared" si="11"/>
        <v>34.453091754980093</v>
      </c>
      <c r="K103" s="4"/>
      <c r="L103" s="4">
        <f t="shared" si="6"/>
        <v>659.57098356403958</v>
      </c>
      <c r="M103" s="4"/>
      <c r="N103" s="4"/>
      <c r="O103" s="4"/>
      <c r="P103" s="4"/>
      <c r="Q103" s="4"/>
      <c r="R103" s="4"/>
      <c r="S103" s="4"/>
      <c r="T103" s="4"/>
      <c r="U103" s="4"/>
      <c r="W103" s="4"/>
    </row>
    <row r="104" spans="1:23" x14ac:dyDescent="0.45">
      <c r="A104" s="4">
        <v>1966</v>
      </c>
      <c r="B104" s="3">
        <v>93.32</v>
      </c>
      <c r="C104" s="3">
        <v>2.87</v>
      </c>
      <c r="D104" s="2">
        <v>31.8</v>
      </c>
      <c r="E104" s="3">
        <f t="shared" si="7"/>
        <v>594.00821132075464</v>
      </c>
      <c r="F104" s="3">
        <f t="shared" si="8"/>
        <v>17.65756595744681</v>
      </c>
      <c r="H104" s="1">
        <f t="shared" si="9"/>
        <v>0.50252586718340397</v>
      </c>
      <c r="I104" s="1">
        <f t="shared" si="10"/>
        <v>1182.0450450642431</v>
      </c>
      <c r="J104" s="4">
        <f t="shared" si="11"/>
        <v>34.552827857512192</v>
      </c>
      <c r="K104" s="4"/>
      <c r="L104" s="4">
        <f t="shared" si="6"/>
        <v>651.90521221913946</v>
      </c>
      <c r="M104" s="4"/>
      <c r="N104" s="4"/>
      <c r="O104" s="4"/>
      <c r="P104" s="4"/>
      <c r="Q104" s="4"/>
      <c r="R104" s="4"/>
      <c r="S104" s="4"/>
      <c r="T104" s="4"/>
      <c r="U104" s="4"/>
      <c r="W104" s="4"/>
    </row>
    <row r="105" spans="1:23" x14ac:dyDescent="0.45">
      <c r="A105" s="4">
        <v>1967</v>
      </c>
      <c r="B105" s="3">
        <v>84.45</v>
      </c>
      <c r="C105" s="3">
        <v>2.92</v>
      </c>
      <c r="D105" s="2">
        <v>32.9</v>
      </c>
      <c r="E105" s="3">
        <f t="shared" si="7"/>
        <v>519.57541641337389</v>
      </c>
      <c r="F105" s="3">
        <f t="shared" si="8"/>
        <v>17.332982991202343</v>
      </c>
      <c r="H105" s="1">
        <f t="shared" si="9"/>
        <v>0.5110309937659081</v>
      </c>
      <c r="I105" s="1">
        <f t="shared" si="10"/>
        <v>1016.7199695355068</v>
      </c>
      <c r="J105" s="4">
        <f t="shared" si="11"/>
        <v>33.353180301593873</v>
      </c>
      <c r="K105" s="4"/>
      <c r="L105" s="4">
        <f t="shared" si="6"/>
        <v>643.82837289337533</v>
      </c>
      <c r="M105" s="4"/>
      <c r="N105" s="4"/>
      <c r="O105" s="4"/>
      <c r="P105" s="4"/>
      <c r="Q105" s="4"/>
      <c r="R105" s="4"/>
      <c r="S105" s="4"/>
      <c r="T105" s="4"/>
      <c r="U105" s="4"/>
      <c r="W105" s="4"/>
    </row>
    <row r="106" spans="1:23" x14ac:dyDescent="0.45">
      <c r="A106" s="4">
        <v>1968</v>
      </c>
      <c r="B106" s="3">
        <v>95.04</v>
      </c>
      <c r="C106" s="3">
        <v>3.07</v>
      </c>
      <c r="D106" s="2">
        <v>34.1</v>
      </c>
      <c r="E106" s="3">
        <f t="shared" si="7"/>
        <v>564.15298064516128</v>
      </c>
      <c r="F106" s="3">
        <f t="shared" si="8"/>
        <v>17.455537078651684</v>
      </c>
      <c r="H106" s="1">
        <f t="shared" si="9"/>
        <v>0.51968006752189799</v>
      </c>
      <c r="I106" s="1">
        <f t="shared" si="10"/>
        <v>1085.5774848847543</v>
      </c>
      <c r="J106" s="4">
        <f t="shared" si="11"/>
        <v>33.029982018257378</v>
      </c>
      <c r="K106" s="4"/>
      <c r="L106" s="4">
        <f t="shared" si="6"/>
        <v>636.62315443904606</v>
      </c>
      <c r="M106" s="4"/>
      <c r="N106" s="4"/>
      <c r="O106" s="4"/>
      <c r="P106" s="4"/>
      <c r="Q106" s="4"/>
      <c r="R106" s="4"/>
      <c r="S106" s="4"/>
      <c r="T106" s="4"/>
      <c r="U106" s="4"/>
      <c r="W106" s="4"/>
    </row>
    <row r="107" spans="1:23" x14ac:dyDescent="0.45">
      <c r="A107" s="4">
        <v>1969</v>
      </c>
      <c r="B107" s="3">
        <v>102.04</v>
      </c>
      <c r="C107" s="3">
        <v>3.16</v>
      </c>
      <c r="D107" s="2">
        <v>35.6</v>
      </c>
      <c r="E107" s="3">
        <f t="shared" si="7"/>
        <v>580.18338876404493</v>
      </c>
      <c r="F107" s="3">
        <f t="shared" si="8"/>
        <v>16.921549206349209</v>
      </c>
      <c r="H107" s="1">
        <f t="shared" si="9"/>
        <v>0.52847552472184534</v>
      </c>
      <c r="I107" s="1">
        <f t="shared" si="10"/>
        <v>1097.8434414146525</v>
      </c>
      <c r="J107" s="4">
        <f t="shared" si="11"/>
        <v>31.48664760124646</v>
      </c>
      <c r="K107" s="4"/>
      <c r="L107" s="4">
        <f t="shared" si="6"/>
        <v>629.44850693881915</v>
      </c>
      <c r="M107" s="4"/>
      <c r="N107" s="4"/>
      <c r="O107" s="4"/>
      <c r="P107" s="4"/>
      <c r="Q107" s="4"/>
      <c r="R107" s="4"/>
      <c r="S107" s="4"/>
      <c r="T107" s="4"/>
      <c r="U107" s="4"/>
      <c r="W107" s="4"/>
    </row>
    <row r="108" spans="1:23" x14ac:dyDescent="0.45">
      <c r="A108" s="4">
        <v>1970</v>
      </c>
      <c r="B108" s="3">
        <v>90.31</v>
      </c>
      <c r="C108" s="3">
        <v>3.14</v>
      </c>
      <c r="D108" s="2">
        <v>37.799999999999997</v>
      </c>
      <c r="E108" s="3">
        <f t="shared" si="7"/>
        <v>483.60288253968253</v>
      </c>
      <c r="F108" s="3">
        <f t="shared" si="8"/>
        <v>15.96950351758794</v>
      </c>
      <c r="H108" s="1">
        <f t="shared" si="9"/>
        <v>0.53741984286950051</v>
      </c>
      <c r="I108" s="1">
        <f t="shared" si="10"/>
        <v>899.86048888245807</v>
      </c>
      <c r="J108" s="4">
        <f t="shared" si="11"/>
        <v>29.220584425991436</v>
      </c>
      <c r="K108" s="4"/>
      <c r="L108" s="4">
        <f t="shared" si="6"/>
        <v>623.5258081121317</v>
      </c>
      <c r="M108" s="4"/>
      <c r="N108" s="4"/>
      <c r="O108" s="4"/>
      <c r="P108" s="4"/>
      <c r="Q108" s="4"/>
      <c r="R108" s="4"/>
      <c r="S108" s="4"/>
      <c r="T108" s="4"/>
      <c r="U108" s="4"/>
      <c r="W108" s="4"/>
    </row>
    <row r="109" spans="1:23" x14ac:dyDescent="0.45">
      <c r="A109" s="4">
        <v>1971</v>
      </c>
      <c r="B109" s="3">
        <v>93.49</v>
      </c>
      <c r="C109" s="3">
        <v>3.07</v>
      </c>
      <c r="D109" s="2">
        <v>39.799999999999997</v>
      </c>
      <c r="E109" s="3">
        <f t="shared" si="7"/>
        <v>475.47416683417083</v>
      </c>
      <c r="F109" s="3">
        <f t="shared" si="8"/>
        <v>15.119637956204379</v>
      </c>
      <c r="H109" s="1">
        <f t="shared" si="9"/>
        <v>0.54651554139975433</v>
      </c>
      <c r="I109" s="1">
        <f t="shared" si="10"/>
        <v>870.01033056877043</v>
      </c>
      <c r="J109" s="4">
        <f t="shared" si="11"/>
        <v>27.205083073448606</v>
      </c>
      <c r="K109" s="4"/>
      <c r="L109" s="4">
        <f t="shared" si="6"/>
        <v>619.62863242010258</v>
      </c>
      <c r="M109" s="4"/>
      <c r="N109" s="4"/>
      <c r="O109" s="4"/>
      <c r="P109" s="4"/>
      <c r="Q109" s="4"/>
      <c r="R109" s="4"/>
      <c r="S109" s="4"/>
      <c r="T109" s="4"/>
      <c r="U109" s="4"/>
      <c r="W109" s="4"/>
    </row>
    <row r="110" spans="1:23" x14ac:dyDescent="0.45">
      <c r="A110" s="4">
        <v>1972</v>
      </c>
      <c r="B110" s="3">
        <v>103.3</v>
      </c>
      <c r="C110" s="3">
        <v>3.15</v>
      </c>
      <c r="D110" s="2">
        <v>41.1</v>
      </c>
      <c r="E110" s="3">
        <f t="shared" si="7"/>
        <v>508.74872992700722</v>
      </c>
      <c r="F110" s="3">
        <f t="shared" si="8"/>
        <v>14.96738028169014</v>
      </c>
      <c r="H110" s="1">
        <f t="shared" si="9"/>
        <v>0.55576518238831329</v>
      </c>
      <c r="I110" s="1">
        <f t="shared" si="10"/>
        <v>915.40230667336823</v>
      </c>
      <c r="J110" s="4">
        <f t="shared" si="11"/>
        <v>26.482905968798853</v>
      </c>
      <c r="K110" s="4"/>
      <c r="L110" s="4">
        <f t="shared" si="6"/>
        <v>617.58868111489437</v>
      </c>
      <c r="M110" s="4"/>
      <c r="N110" s="4"/>
      <c r="O110" s="4"/>
      <c r="P110" s="4"/>
      <c r="Q110" s="4"/>
      <c r="R110" s="4"/>
      <c r="S110" s="4"/>
      <c r="T110" s="4"/>
      <c r="U110" s="4"/>
      <c r="W110" s="4"/>
    </row>
    <row r="111" spans="1:23" x14ac:dyDescent="0.45">
      <c r="A111" s="4">
        <v>1973</v>
      </c>
      <c r="B111" s="3">
        <v>118.42</v>
      </c>
      <c r="C111" s="3">
        <v>3.38</v>
      </c>
      <c r="D111" s="2">
        <v>42.6</v>
      </c>
      <c r="E111" s="3">
        <f t="shared" si="7"/>
        <v>562.67846760563373</v>
      </c>
      <c r="F111" s="3">
        <f t="shared" si="8"/>
        <v>14.681675536480686</v>
      </c>
      <c r="H111" s="1">
        <f t="shared" si="9"/>
        <v>0.56517137127338424</v>
      </c>
      <c r="I111" s="1">
        <f t="shared" si="10"/>
        <v>995.58911899211421</v>
      </c>
      <c r="J111" s="4">
        <f t="shared" si="11"/>
        <v>25.545043609277954</v>
      </c>
      <c r="K111" s="4"/>
      <c r="L111" s="4">
        <f t="shared" si="6"/>
        <v>616.18805786458188</v>
      </c>
      <c r="M111" s="4"/>
      <c r="N111" s="4"/>
      <c r="O111" s="4"/>
      <c r="P111" s="4"/>
      <c r="Q111" s="4"/>
      <c r="R111" s="4"/>
      <c r="S111" s="4"/>
      <c r="T111" s="4"/>
      <c r="U111" s="4"/>
      <c r="W111" s="4"/>
    </row>
    <row r="112" spans="1:23" x14ac:dyDescent="0.45">
      <c r="A112" s="4">
        <v>1974</v>
      </c>
      <c r="B112" s="3">
        <v>96.11</v>
      </c>
      <c r="C112" s="3">
        <v>3.6</v>
      </c>
      <c r="D112" s="2">
        <v>46.6</v>
      </c>
      <c r="E112" s="3">
        <f t="shared" si="7"/>
        <v>417.47214077253216</v>
      </c>
      <c r="F112" s="3">
        <f t="shared" si="8"/>
        <v>13.986518234165068</v>
      </c>
      <c r="H112" s="1">
        <f t="shared" si="9"/>
        <v>0.57473675758957421</v>
      </c>
      <c r="I112" s="1">
        <f t="shared" si="10"/>
        <v>726.37104771825568</v>
      </c>
      <c r="J112" s="4">
        <f t="shared" si="11"/>
        <v>23.930502784612969</v>
      </c>
      <c r="K112" s="4"/>
      <c r="L112" s="4">
        <f t="shared" si="6"/>
        <v>615.6684131133494</v>
      </c>
      <c r="M112" s="4"/>
      <c r="N112" s="4"/>
      <c r="O112" s="4"/>
      <c r="P112" s="4"/>
      <c r="Q112" s="4"/>
      <c r="R112" s="4"/>
      <c r="S112" s="4"/>
      <c r="T112" s="4"/>
      <c r="U112" s="4"/>
      <c r="W112" s="4"/>
    </row>
    <row r="113" spans="1:23" x14ac:dyDescent="0.45">
      <c r="A113" s="4">
        <v>1975</v>
      </c>
      <c r="B113" s="3">
        <v>72.56</v>
      </c>
      <c r="C113" s="3">
        <v>3.68</v>
      </c>
      <c r="D113" s="2">
        <v>52.1</v>
      </c>
      <c r="E113" s="3">
        <f t="shared" si="7"/>
        <v>281.90604529750482</v>
      </c>
      <c r="F113" s="3">
        <f t="shared" si="8"/>
        <v>13.39731798561151</v>
      </c>
      <c r="H113" s="1">
        <f t="shared" si="9"/>
        <v>0.58446403571421135</v>
      </c>
      <c r="I113" s="1">
        <f t="shared" si="10"/>
        <v>482.33257834764362</v>
      </c>
      <c r="J113" s="4">
        <f t="shared" si="11"/>
        <v>22.540900085544237</v>
      </c>
      <c r="K113" s="4"/>
      <c r="L113" s="4">
        <f t="shared" si="6"/>
        <v>616.74220472524928</v>
      </c>
      <c r="M113" s="4"/>
      <c r="N113" s="4"/>
      <c r="O113" s="4"/>
      <c r="P113" s="4"/>
      <c r="Q113" s="4"/>
      <c r="R113" s="4"/>
      <c r="S113" s="4"/>
      <c r="T113" s="4"/>
      <c r="U113" s="4"/>
      <c r="W113" s="4"/>
    </row>
    <row r="114" spans="1:23" x14ac:dyDescent="0.45">
      <c r="A114" s="4">
        <v>1976</v>
      </c>
      <c r="B114" s="3">
        <v>96.86</v>
      </c>
      <c r="C114" s="3">
        <v>4.05</v>
      </c>
      <c r="D114" s="2">
        <v>55.6</v>
      </c>
      <c r="E114" s="3">
        <f t="shared" si="7"/>
        <v>352.62614676258988</v>
      </c>
      <c r="F114" s="3">
        <f t="shared" si="8"/>
        <v>14.013415384615385</v>
      </c>
      <c r="H114" s="1">
        <f t="shared" si="9"/>
        <v>0.59435594562629634</v>
      </c>
      <c r="I114" s="1">
        <f t="shared" si="10"/>
        <v>593.29119083853664</v>
      </c>
      <c r="J114" s="4">
        <f t="shared" si="11"/>
        <v>23.185078198526821</v>
      </c>
      <c r="K114" s="4"/>
      <c r="L114" s="4">
        <f t="shared" si="6"/>
        <v>619.24920920203533</v>
      </c>
      <c r="M114" s="4"/>
      <c r="N114" s="4"/>
      <c r="O114" s="4"/>
      <c r="P114" s="4"/>
      <c r="Q114" s="4"/>
      <c r="R114" s="4"/>
      <c r="S114" s="4"/>
      <c r="T114" s="4"/>
      <c r="U114" s="4"/>
      <c r="W114" s="4"/>
    </row>
    <row r="115" spans="1:23" x14ac:dyDescent="0.45">
      <c r="A115" s="4">
        <v>1977</v>
      </c>
      <c r="B115" s="3">
        <v>103.81</v>
      </c>
      <c r="C115" s="3">
        <v>4.67</v>
      </c>
      <c r="D115" s="2">
        <v>58.5</v>
      </c>
      <c r="E115" s="3">
        <f t="shared" si="7"/>
        <v>359.19324717948717</v>
      </c>
      <c r="F115" s="3">
        <f t="shared" si="8"/>
        <v>15.124523519999999</v>
      </c>
      <c r="H115" s="1">
        <f t="shared" si="9"/>
        <v>0.60441527367830039</v>
      </c>
      <c r="I115" s="1">
        <f t="shared" si="10"/>
        <v>594.28221426890605</v>
      </c>
      <c r="J115" s="4">
        <f t="shared" si="11"/>
        <v>24.606931037986207</v>
      </c>
      <c r="K115" s="4"/>
      <c r="L115" s="4">
        <f t="shared" si="6"/>
        <v>621.21385316221983</v>
      </c>
      <c r="M115" s="4"/>
      <c r="N115" s="4"/>
      <c r="O115" s="4"/>
      <c r="P115" s="4"/>
      <c r="Q115" s="4"/>
      <c r="R115" s="4"/>
      <c r="S115" s="4"/>
      <c r="T115" s="4"/>
      <c r="U115" s="4"/>
      <c r="W115" s="4"/>
    </row>
    <row r="116" spans="1:23" x14ac:dyDescent="0.45">
      <c r="A116" s="4">
        <v>1978</v>
      </c>
      <c r="B116" s="3">
        <v>90.25</v>
      </c>
      <c r="C116" s="3">
        <v>5.07</v>
      </c>
      <c r="D116" s="2">
        <v>62.5</v>
      </c>
      <c r="E116" s="3">
        <f t="shared" si="7"/>
        <v>292.288704</v>
      </c>
      <c r="F116" s="3">
        <f t="shared" si="8"/>
        <v>15.025609370424601</v>
      </c>
      <c r="H116" s="1">
        <f t="shared" si="9"/>
        <v>0.61464485338102393</v>
      </c>
      <c r="I116" s="1">
        <f t="shared" si="10"/>
        <v>475.54079789684266</v>
      </c>
      <c r="J116" s="4">
        <f t="shared" si="11"/>
        <v>24.039145471330318</v>
      </c>
      <c r="K116" s="4"/>
      <c r="L116" s="4">
        <f t="shared" si="6"/>
        <v>621.83643485676441</v>
      </c>
      <c r="M116" s="4"/>
      <c r="N116" s="4"/>
      <c r="O116" s="4"/>
      <c r="P116" s="4"/>
      <c r="Q116" s="4"/>
      <c r="R116" s="4"/>
      <c r="S116" s="4"/>
      <c r="T116" s="4"/>
      <c r="U116" s="4"/>
      <c r="W116" s="4"/>
    </row>
    <row r="117" spans="1:23" x14ac:dyDescent="0.45">
      <c r="A117" s="4">
        <v>1979</v>
      </c>
      <c r="B117" s="3">
        <v>99.71</v>
      </c>
      <c r="C117" s="3">
        <v>5.65</v>
      </c>
      <c r="D117" s="2">
        <v>68.3</v>
      </c>
      <c r="E117" s="3">
        <f t="shared" si="7"/>
        <v>295.50365095168377</v>
      </c>
      <c r="F117" s="3">
        <f t="shared" si="8"/>
        <v>14.699876606683807</v>
      </c>
      <c r="H117" s="1">
        <f t="shared" si="9"/>
        <v>0.62504756620174018</v>
      </c>
      <c r="I117" s="1">
        <f t="shared" si="10"/>
        <v>472.7698609361629</v>
      </c>
      <c r="J117" s="4">
        <f t="shared" si="11"/>
        <v>23.12660068765959</v>
      </c>
      <c r="K117" s="4"/>
      <c r="L117" s="4">
        <f t="shared" si="6"/>
        <v>623.05208718317965</v>
      </c>
      <c r="M117" s="4"/>
      <c r="N117" s="4"/>
      <c r="O117" s="4"/>
      <c r="P117" s="4"/>
      <c r="Q117" s="4"/>
      <c r="R117" s="4"/>
      <c r="S117" s="4"/>
      <c r="T117" s="4"/>
      <c r="U117" s="4"/>
    </row>
    <row r="118" spans="1:23" x14ac:dyDescent="0.45">
      <c r="A118" s="4">
        <v>1980</v>
      </c>
      <c r="B118" s="3">
        <v>110.87</v>
      </c>
      <c r="C118" s="3">
        <v>6.16</v>
      </c>
      <c r="D118" s="2">
        <v>77.8</v>
      </c>
      <c r="E118" s="3">
        <f t="shared" si="7"/>
        <v>288.45580874035988</v>
      </c>
      <c r="F118" s="3">
        <f t="shared" si="8"/>
        <v>14.331983448275862</v>
      </c>
      <c r="H118" s="1">
        <f t="shared" si="9"/>
        <v>0.6356263423758467</v>
      </c>
      <c r="I118" s="1">
        <f t="shared" si="10"/>
        <v>453.81348995412714</v>
      </c>
      <c r="J118" s="4">
        <f t="shared" si="11"/>
        <v>22.172547374718135</v>
      </c>
      <c r="K118" s="4"/>
      <c r="L118" s="4">
        <f t="shared" si="6"/>
        <v>625.22965588356658</v>
      </c>
      <c r="M118" s="4"/>
      <c r="N118" s="4"/>
      <c r="O118" s="4"/>
      <c r="P118" s="4"/>
      <c r="Q118" s="4"/>
      <c r="R118" s="4"/>
      <c r="S118" s="4"/>
      <c r="T118" s="4"/>
      <c r="U118" s="4"/>
    </row>
    <row r="119" spans="1:23" x14ac:dyDescent="0.45">
      <c r="A119" s="4">
        <v>1981</v>
      </c>
      <c r="B119" s="3">
        <v>132.97</v>
      </c>
      <c r="C119" s="3">
        <v>6.63</v>
      </c>
      <c r="D119" s="2">
        <v>87</v>
      </c>
      <c r="E119" s="3">
        <f t="shared" si="7"/>
        <v>309.37075310344824</v>
      </c>
      <c r="F119" s="3">
        <f t="shared" si="8"/>
        <v>14.231368822905619</v>
      </c>
      <c r="H119" s="1">
        <f t="shared" si="9"/>
        <v>0.64638416173225355</v>
      </c>
      <c r="I119" s="1">
        <f t="shared" si="10"/>
        <v>478.6174714961478</v>
      </c>
      <c r="J119" s="4">
        <f t="shared" si="11"/>
        <v>21.650461024162549</v>
      </c>
      <c r="K119" s="4"/>
      <c r="L119" s="4">
        <f t="shared" si="6"/>
        <v>628.44971603614886</v>
      </c>
      <c r="M119" s="4"/>
      <c r="N119" s="4"/>
      <c r="O119" s="4"/>
      <c r="P119" s="4"/>
      <c r="Q119" s="4"/>
      <c r="R119" s="4"/>
      <c r="S119" s="4"/>
      <c r="T119" s="4"/>
      <c r="U119" s="4"/>
    </row>
    <row r="120" spans="1:23" x14ac:dyDescent="0.45">
      <c r="A120" s="4">
        <v>1982</v>
      </c>
      <c r="B120" s="3">
        <v>117.28</v>
      </c>
      <c r="C120" s="3">
        <v>6.87</v>
      </c>
      <c r="D120" s="2">
        <v>94.3</v>
      </c>
      <c r="E120" s="3">
        <f t="shared" si="7"/>
        <v>251.74282587486746</v>
      </c>
      <c r="F120" s="3">
        <f t="shared" si="8"/>
        <v>14.21879263803681</v>
      </c>
      <c r="H120" s="1">
        <f t="shared" si="9"/>
        <v>0.65732405453274156</v>
      </c>
      <c r="I120" s="1">
        <f t="shared" si="10"/>
        <v>382.98130752847425</v>
      </c>
      <c r="J120" s="4">
        <f t="shared" si="11"/>
        <v>21.271316826621213</v>
      </c>
      <c r="K120" s="4"/>
      <c r="L120" s="4">
        <f t="shared" si="6"/>
        <v>632.32263964318668</v>
      </c>
      <c r="M120" s="4"/>
      <c r="N120" s="4"/>
      <c r="O120" s="4"/>
      <c r="P120" s="4"/>
      <c r="Q120" s="4"/>
      <c r="R120" s="4"/>
      <c r="S120" s="4"/>
      <c r="T120" s="4"/>
      <c r="U120" s="4"/>
    </row>
    <row r="121" spans="1:23" x14ac:dyDescent="0.45">
      <c r="A121" s="4">
        <v>1983</v>
      </c>
      <c r="B121" s="3">
        <v>144.27000000000001</v>
      </c>
      <c r="C121" s="3">
        <v>7.09</v>
      </c>
      <c r="D121" s="2">
        <v>97.8</v>
      </c>
      <c r="E121" s="3">
        <f t="shared" si="7"/>
        <v>298.59464539877303</v>
      </c>
      <c r="F121" s="3">
        <f t="shared" si="8"/>
        <v>14.083704023552501</v>
      </c>
      <c r="H121" s="1">
        <f t="shared" si="9"/>
        <v>0.66844910232552612</v>
      </c>
      <c r="I121" s="1">
        <f t="shared" si="10"/>
        <v>446.69765335904555</v>
      </c>
      <c r="J121" s="4">
        <f t="shared" si="11"/>
        <v>20.718567575077987</v>
      </c>
      <c r="K121" s="4"/>
      <c r="L121" s="4">
        <f t="shared" si="6"/>
        <v>636.73199945752788</v>
      </c>
      <c r="M121" s="4"/>
      <c r="N121" s="4"/>
      <c r="O121" s="4"/>
      <c r="P121" s="4"/>
      <c r="Q121" s="4"/>
      <c r="R121" s="4"/>
      <c r="S121" s="4"/>
      <c r="T121" s="4"/>
      <c r="U121" s="4"/>
    </row>
    <row r="122" spans="1:23" x14ac:dyDescent="0.45">
      <c r="A122" s="4">
        <v>1984</v>
      </c>
      <c r="B122" s="3">
        <v>166.39</v>
      </c>
      <c r="C122" s="3">
        <v>7.53</v>
      </c>
      <c r="D122" s="2">
        <v>101.9</v>
      </c>
      <c r="E122" s="3">
        <f t="shared" si="7"/>
        <v>330.52010049067712</v>
      </c>
      <c r="F122" s="3">
        <f t="shared" si="8"/>
        <v>14.447322085308057</v>
      </c>
      <c r="H122" s="1">
        <f t="shared" si="9"/>
        <v>0.67976243881326759</v>
      </c>
      <c r="I122" s="1">
        <f t="shared" si="10"/>
        <v>486.22883763289519</v>
      </c>
      <c r="J122" s="4">
        <f t="shared" si="11"/>
        <v>20.899763542870851</v>
      </c>
      <c r="K122" s="4"/>
      <c r="L122" s="4">
        <f t="shared" si="6"/>
        <v>641.87318695028887</v>
      </c>
      <c r="M122" s="4"/>
      <c r="N122" s="4"/>
      <c r="O122" s="4"/>
      <c r="P122" s="4"/>
      <c r="Q122" s="4"/>
      <c r="R122" s="4"/>
      <c r="S122" s="4"/>
      <c r="T122" s="4"/>
      <c r="U122" s="4"/>
    </row>
    <row r="123" spans="1:23" x14ac:dyDescent="0.45">
      <c r="A123" s="4">
        <v>1985</v>
      </c>
      <c r="B123" s="3">
        <v>171.61</v>
      </c>
      <c r="C123" s="3">
        <v>7.9</v>
      </c>
      <c r="D123" s="2">
        <v>105.5</v>
      </c>
      <c r="E123" s="3">
        <f t="shared" si="7"/>
        <v>329.25696454976304</v>
      </c>
      <c r="F123" s="3">
        <f t="shared" si="8"/>
        <v>14.590204379562046</v>
      </c>
      <c r="H123" s="1">
        <f t="shared" si="9"/>
        <v>0.69126725073577233</v>
      </c>
      <c r="I123" s="1">
        <f t="shared" si="10"/>
        <v>476.30921933493579</v>
      </c>
      <c r="J123" s="4">
        <f t="shared" si="11"/>
        <v>20.755183346132007</v>
      </c>
      <c r="K123" s="4"/>
      <c r="L123" s="4">
        <f t="shared" si="6"/>
        <v>647.04197880166419</v>
      </c>
      <c r="M123" s="4"/>
      <c r="N123" s="4"/>
      <c r="O123" s="4"/>
      <c r="P123" s="4"/>
      <c r="Q123" s="4"/>
      <c r="R123" s="4"/>
      <c r="S123" s="4"/>
      <c r="T123" s="4"/>
      <c r="U123" s="4"/>
    </row>
    <row r="124" spans="1:23" x14ac:dyDescent="0.45">
      <c r="A124" s="4">
        <v>1986</v>
      </c>
      <c r="B124" s="3">
        <v>208.19</v>
      </c>
      <c r="C124" s="3">
        <v>8.2799999999999994</v>
      </c>
      <c r="D124" s="2">
        <v>109.6</v>
      </c>
      <c r="E124" s="3">
        <f t="shared" si="7"/>
        <v>384.49805693430659</v>
      </c>
      <c r="F124" s="3">
        <f t="shared" si="8"/>
        <v>15.071982733812948</v>
      </c>
      <c r="H124" s="1">
        <f t="shared" si="9"/>
        <v>0.70296677876763325</v>
      </c>
      <c r="I124" s="1">
        <f t="shared" si="10"/>
        <v>546.9647621305345</v>
      </c>
      <c r="J124" s="4">
        <f t="shared" si="11"/>
        <v>21.083697067006984</v>
      </c>
      <c r="K124" s="4"/>
      <c r="L124" s="4">
        <f t="shared" si="6"/>
        <v>652.56527227886795</v>
      </c>
      <c r="M124" s="4"/>
      <c r="N124" s="4"/>
      <c r="O124" s="4"/>
      <c r="P124" s="4"/>
      <c r="Q124" s="4"/>
      <c r="R124" s="4"/>
      <c r="S124" s="4"/>
      <c r="T124" s="4"/>
      <c r="U124" s="4"/>
    </row>
    <row r="125" spans="1:23" x14ac:dyDescent="0.45">
      <c r="A125" s="4">
        <v>1987</v>
      </c>
      <c r="B125" s="3">
        <v>264.51</v>
      </c>
      <c r="C125" s="3">
        <v>8.81</v>
      </c>
      <c r="D125" s="2">
        <v>111.2</v>
      </c>
      <c r="E125" s="3">
        <f t="shared" si="7"/>
        <v>481.48431798561148</v>
      </c>
      <c r="F125" s="3">
        <f t="shared" si="8"/>
        <v>15.413007433016423</v>
      </c>
      <c r="H125" s="1">
        <f t="shared" si="9"/>
        <v>0.71486431843106291</v>
      </c>
      <c r="I125" s="1">
        <f t="shared" si="10"/>
        <v>673.53245304275572</v>
      </c>
      <c r="J125" s="4">
        <f t="shared" si="11"/>
        <v>21.20190813959189</v>
      </c>
      <c r="K125" s="4"/>
      <c r="L125" s="4">
        <f t="shared" si="6"/>
        <v>657.98437092699101</v>
      </c>
      <c r="M125" s="4"/>
      <c r="N125" s="4"/>
      <c r="O125" s="4"/>
      <c r="P125" s="4"/>
      <c r="Q125" s="4"/>
      <c r="R125" s="4"/>
      <c r="S125" s="4"/>
      <c r="T125" s="4"/>
      <c r="U125" s="4"/>
    </row>
    <row r="126" spans="1:23" x14ac:dyDescent="0.45">
      <c r="A126" s="4">
        <v>1988</v>
      </c>
      <c r="B126" s="3">
        <v>250.48</v>
      </c>
      <c r="C126" s="8">
        <v>9.75</v>
      </c>
      <c r="D126" s="2">
        <v>115.7</v>
      </c>
      <c r="E126" s="3">
        <f t="shared" si="7"/>
        <v>438.21227035436465</v>
      </c>
      <c r="F126" s="3">
        <f t="shared" si="8"/>
        <v>16.296911643270025</v>
      </c>
      <c r="H126" s="1">
        <f t="shared" si="9"/>
        <v>0.72696322102417632</v>
      </c>
      <c r="I126" s="1">
        <f t="shared" si="10"/>
        <v>602.79840531271009</v>
      </c>
      <c r="J126" s="4">
        <f t="shared" si="11"/>
        <v>22.044692874905255</v>
      </c>
      <c r="K126" s="4"/>
      <c r="L126" s="4">
        <f t="shared" si="6"/>
        <v>663.50534570381365</v>
      </c>
      <c r="M126" s="4"/>
      <c r="N126" s="4"/>
      <c r="O126" s="4"/>
      <c r="P126" s="4"/>
      <c r="Q126" s="4"/>
      <c r="R126" s="4"/>
      <c r="S126" s="4"/>
      <c r="T126" s="4"/>
      <c r="U126" s="4"/>
    </row>
    <row r="127" spans="1:23" x14ac:dyDescent="0.45">
      <c r="A127" s="4">
        <v>1989</v>
      </c>
      <c r="B127" s="3">
        <v>285.41000000000003</v>
      </c>
      <c r="C127" s="8">
        <v>11.06</v>
      </c>
      <c r="D127" s="2">
        <v>121.1</v>
      </c>
      <c r="E127" s="3">
        <f t="shared" si="7"/>
        <v>477.05656944673831</v>
      </c>
      <c r="F127" s="3">
        <f t="shared" si="8"/>
        <v>17.572378021978022</v>
      </c>
      <c r="H127" s="1">
        <f t="shared" si="9"/>
        <v>0.73926689456498351</v>
      </c>
      <c r="I127" s="1">
        <f t="shared" si="10"/>
        <v>645.3103377873548</v>
      </c>
      <c r="J127" s="4">
        <f t="shared" si="11"/>
        <v>23.374399372418885</v>
      </c>
      <c r="K127" s="4"/>
      <c r="L127" s="4">
        <f t="shared" si="6"/>
        <v>668.40776046716189</v>
      </c>
      <c r="M127" s="4"/>
      <c r="N127" s="4"/>
      <c r="O127" s="4"/>
      <c r="P127" s="4"/>
      <c r="Q127" s="4"/>
      <c r="R127" s="4"/>
      <c r="S127" s="4"/>
      <c r="T127" s="4"/>
      <c r="U127" s="4"/>
    </row>
    <row r="128" spans="1:23" x14ac:dyDescent="0.45">
      <c r="A128" s="4">
        <v>1990</v>
      </c>
      <c r="B128" s="3">
        <v>339.97</v>
      </c>
      <c r="C128" s="8">
        <v>12.09</v>
      </c>
      <c r="D128" s="2">
        <v>127.4</v>
      </c>
      <c r="E128" s="3">
        <f t="shared" si="7"/>
        <v>540.15202135007848</v>
      </c>
      <c r="F128" s="3">
        <f t="shared" si="8"/>
        <v>18.181347994056463</v>
      </c>
      <c r="H128" s="1">
        <f t="shared" si="9"/>
        <v>0.7517788047513605</v>
      </c>
      <c r="I128" s="1">
        <f t="shared" si="10"/>
        <v>718.49860349378378</v>
      </c>
      <c r="J128" s="4">
        <f t="shared" si="11"/>
        <v>23.781934743594444</v>
      </c>
      <c r="K128" s="4"/>
      <c r="L128" s="4">
        <f t="shared" si="6"/>
        <v>672.17957172315437</v>
      </c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45">
      <c r="A129" s="4">
        <v>1991</v>
      </c>
      <c r="B129" s="3">
        <v>325.5</v>
      </c>
      <c r="C129" s="8">
        <v>12.2</v>
      </c>
      <c r="D129" s="2">
        <v>134.6</v>
      </c>
      <c r="E129" s="3">
        <f t="shared" si="7"/>
        <v>489.49783060921254</v>
      </c>
      <c r="F129" s="3">
        <f t="shared" si="8"/>
        <v>17.881790007241129</v>
      </c>
      <c r="H129" s="1">
        <f t="shared" si="9"/>
        <v>0.76450247593726683</v>
      </c>
      <c r="I129" s="1">
        <f t="shared" si="10"/>
        <v>640.28285848138898</v>
      </c>
      <c r="J129" s="4">
        <f t="shared" si="11"/>
        <v>23.000817667131759</v>
      </c>
      <c r="K129" s="4"/>
      <c r="L129" s="4">
        <f t="shared" si="6"/>
        <v>675.6970331166707</v>
      </c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45">
      <c r="A130" s="4">
        <v>1992</v>
      </c>
      <c r="B130" s="3">
        <v>416.08</v>
      </c>
      <c r="C130" s="8">
        <v>12.39</v>
      </c>
      <c r="D130" s="2">
        <v>138.1</v>
      </c>
      <c r="E130" s="3">
        <f t="shared" si="7"/>
        <v>609.85698247646633</v>
      </c>
      <c r="F130" s="3">
        <f t="shared" si="8"/>
        <v>17.587196633941097</v>
      </c>
      <c r="H130" s="1">
        <f t="shared" si="9"/>
        <v>0.77744149212548486</v>
      </c>
      <c r="I130" s="1">
        <f t="shared" si="10"/>
        <v>784.4410012246052</v>
      </c>
      <c r="J130" s="4">
        <f t="shared" si="11"/>
        <v>22.245393121219948</v>
      </c>
      <c r="K130" s="4"/>
      <c r="L130" s="4">
        <f t="shared" si="6"/>
        <v>680.13846712112013</v>
      </c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45">
      <c r="A131" s="4">
        <v>1993</v>
      </c>
      <c r="B131" s="3">
        <v>435.23</v>
      </c>
      <c r="C131" s="8">
        <v>12.58</v>
      </c>
      <c r="D131" s="2">
        <v>142.6</v>
      </c>
      <c r="E131" s="3">
        <f t="shared" si="7"/>
        <v>617.79464011220205</v>
      </c>
      <c r="F131" s="3">
        <f t="shared" si="8"/>
        <v>17.417190697674421</v>
      </c>
      <c r="H131" s="1">
        <f t="shared" si="9"/>
        <v>0.79059949797716178</v>
      </c>
      <c r="I131" s="1">
        <f t="shared" si="10"/>
        <v>781.4255406092459</v>
      </c>
      <c r="J131" s="4">
        <f t="shared" si="11"/>
        <v>21.663706023076774</v>
      </c>
      <c r="K131" s="4"/>
      <c r="L131" s="4">
        <f t="shared" si="6"/>
        <v>685.51570673541846</v>
      </c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45">
      <c r="A132" s="4">
        <v>1994</v>
      </c>
      <c r="B132" s="3">
        <v>472.99</v>
      </c>
      <c r="C132" s="8">
        <v>13.17</v>
      </c>
      <c r="D132" s="2">
        <v>146.19999999999999</v>
      </c>
      <c r="E132" s="3">
        <f t="shared" si="7"/>
        <v>654.86144897400834</v>
      </c>
      <c r="F132" s="3">
        <f t="shared" si="8"/>
        <v>17.736651497005987</v>
      </c>
      <c r="H132" s="1">
        <f t="shared" si="9"/>
        <v>0.80398019983843727</v>
      </c>
      <c r="I132" s="1">
        <f t="shared" si="10"/>
        <v>814.52434911407659</v>
      </c>
      <c r="J132" s="4">
        <f t="shared" si="11"/>
        <v>21.693891341256702</v>
      </c>
      <c r="K132" s="4"/>
      <c r="L132" s="4">
        <f t="shared" si="6"/>
        <v>691.69302061779229</v>
      </c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45">
      <c r="A133" s="4">
        <v>1995</v>
      </c>
      <c r="B133" s="3">
        <v>465.25</v>
      </c>
      <c r="C133" s="8">
        <v>13.79</v>
      </c>
      <c r="D133" s="2">
        <v>150.30000000000001</v>
      </c>
      <c r="E133" s="3">
        <f t="shared" si="7"/>
        <v>626.57381237524953</v>
      </c>
      <c r="F133" s="3">
        <f t="shared" si="8"/>
        <v>18.078475647668391</v>
      </c>
      <c r="H133" s="1">
        <f t="shared" si="9"/>
        <v>0.81758736678444721</v>
      </c>
      <c r="I133" s="1">
        <f t="shared" si="10"/>
        <v>766.36924423080347</v>
      </c>
      <c r="J133" s="4">
        <f t="shared" si="11"/>
        <v>21.743968857794236</v>
      </c>
      <c r="K133" s="4"/>
      <c r="L133" s="4">
        <f t="shared" si="6"/>
        <v>698.09102996716967</v>
      </c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45">
      <c r="A134" s="4">
        <v>1996</v>
      </c>
      <c r="B134" s="3">
        <v>614.41999999999996</v>
      </c>
      <c r="C134" s="8">
        <v>14.9</v>
      </c>
      <c r="D134" s="2">
        <v>154.4</v>
      </c>
      <c r="E134" s="3">
        <f t="shared" si="7"/>
        <v>805.49506943005167</v>
      </c>
      <c r="F134" s="3">
        <f t="shared" si="8"/>
        <v>18.956620993086108</v>
      </c>
      <c r="H134" s="1">
        <f t="shared" si="9"/>
        <v>0.8314248316809959</v>
      </c>
      <c r="I134" s="1">
        <f t="shared" si="10"/>
        <v>968.81286045003162</v>
      </c>
      <c r="J134" s="4">
        <f t="shared" si="11"/>
        <v>22.420697384942674</v>
      </c>
      <c r="K134" s="4"/>
      <c r="L134" s="4">
        <f t="shared" si="6"/>
        <v>704.69880574508784</v>
      </c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45">
      <c r="A135" s="4">
        <v>1997</v>
      </c>
      <c r="B135" s="3">
        <v>766.22</v>
      </c>
      <c r="C135" s="8">
        <v>15.5</v>
      </c>
      <c r="D135" s="2">
        <v>159.1</v>
      </c>
      <c r="E135" s="3">
        <f t="shared" si="7"/>
        <v>974.82833136392219</v>
      </c>
      <c r="F135" s="3">
        <f t="shared" si="8"/>
        <v>19.41490099009901</v>
      </c>
      <c r="H135" s="1">
        <f t="shared" si="9"/>
        <v>0.84549649226419799</v>
      </c>
      <c r="I135" s="1">
        <f t="shared" si="10"/>
        <v>1152.9655537107906</v>
      </c>
      <c r="J135" s="4">
        <f t="shared" si="11"/>
        <v>22.580551821671186</v>
      </c>
      <c r="K135" s="4"/>
      <c r="L135" s="4">
        <f t="shared" si="6"/>
        <v>710.89821623707326</v>
      </c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45">
      <c r="A136" s="4">
        <v>1998</v>
      </c>
      <c r="B136" s="3">
        <v>963.36</v>
      </c>
      <c r="C136" s="8">
        <v>16.2</v>
      </c>
      <c r="D136" s="2">
        <v>161.6</v>
      </c>
      <c r="E136" s="3">
        <f t="shared" si="7"/>
        <v>1206.6799366336634</v>
      </c>
      <c r="F136" s="3">
        <f t="shared" si="8"/>
        <v>19.958242239805234</v>
      </c>
      <c r="H136" s="1">
        <f t="shared" si="9"/>
        <v>0.8598063122383921</v>
      </c>
      <c r="I136" s="1">
        <f t="shared" si="10"/>
        <v>1403.4322840596874</v>
      </c>
      <c r="J136" s="4">
        <f t="shared" si="11"/>
        <v>22.826159171437308</v>
      </c>
      <c r="K136" s="4"/>
      <c r="L136" s="4">
        <f t="shared" si="6"/>
        <v>717.18955049261592</v>
      </c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45">
      <c r="A137" s="4">
        <v>1999</v>
      </c>
      <c r="B137" s="3">
        <v>1248.77</v>
      </c>
      <c r="C137" s="8">
        <v>16.690000000000001</v>
      </c>
      <c r="D137" s="2">
        <v>164.3</v>
      </c>
      <c r="E137" s="3">
        <f t="shared" si="7"/>
        <v>1538.4724791235542</v>
      </c>
      <c r="F137" s="3">
        <f t="shared" si="8"/>
        <v>20.013762085308056</v>
      </c>
      <c r="H137" s="1">
        <f t="shared" si="9"/>
        <v>0.87435832239263722</v>
      </c>
      <c r="I137" s="1">
        <f t="shared" si="10"/>
        <v>1759.544616575047</v>
      </c>
      <c r="J137" s="4">
        <f t="shared" si="11"/>
        <v>22.50870273701679</v>
      </c>
      <c r="K137" s="4"/>
      <c r="L137" s="4">
        <f t="shared" ref="L137:L143" si="12">(J137+L138)/$K$9</f>
        <v>723.49078892135162</v>
      </c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45">
      <c r="A138" s="4">
        <v>2000</v>
      </c>
      <c r="B138" s="3">
        <v>1425.59</v>
      </c>
      <c r="C138" s="8">
        <v>16.27</v>
      </c>
      <c r="D138" s="2">
        <v>168.8</v>
      </c>
      <c r="E138" s="3">
        <f t="shared" ref="E138:E145" si="13">B138/D138*$D$145</f>
        <v>1709.4918568720377</v>
      </c>
      <c r="F138" s="3">
        <f t="shared" ref="F138:F144" si="14">C138/D139*$D$145</f>
        <v>18.808157167332951</v>
      </c>
      <c r="H138" s="1">
        <f t="shared" ref="H138:H145" si="15">EXP($G$9*(A138-$A$145))</f>
        <v>0.88915662173610432</v>
      </c>
      <c r="I138" s="1">
        <f t="shared" ref="I138:I145" si="16">E138/H138</f>
        <v>1922.5992531374336</v>
      </c>
      <c r="J138" s="4">
        <f t="shared" ref="J138:J144" si="17">F138/H139</f>
        <v>20.800757893475602</v>
      </c>
      <c r="K138" s="4"/>
      <c r="L138" s="4">
        <f t="shared" si="12"/>
        <v>730.36539754811633</v>
      </c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45">
      <c r="A139" s="4">
        <v>2001</v>
      </c>
      <c r="B139" s="3">
        <v>1335.63</v>
      </c>
      <c r="C139" s="8">
        <v>15.74</v>
      </c>
      <c r="D139" s="2">
        <v>175.1</v>
      </c>
      <c r="E139" s="3">
        <f t="shared" si="13"/>
        <v>1543.9913311250716</v>
      </c>
      <c r="F139" s="3">
        <f t="shared" si="14"/>
        <v>17.989993450028233</v>
      </c>
      <c r="H139" s="1">
        <f t="shared" si="15"/>
        <v>0.90420537865268591</v>
      </c>
      <c r="I139" s="1">
        <f t="shared" si="16"/>
        <v>1707.5670722349614</v>
      </c>
      <c r="J139" s="4">
        <f t="shared" si="17"/>
        <v>19.564785918835014</v>
      </c>
      <c r="K139" s="4"/>
      <c r="L139" s="4">
        <f t="shared" si="12"/>
        <v>739.22715120849728</v>
      </c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45">
      <c r="A140" s="4">
        <v>2002</v>
      </c>
      <c r="B140" s="3">
        <v>1140.21</v>
      </c>
      <c r="C140" s="9">
        <v>16.07</v>
      </c>
      <c r="D140" s="2">
        <v>177.1</v>
      </c>
      <c r="E140" s="3">
        <f t="shared" si="13"/>
        <v>1303.2001544889893</v>
      </c>
      <c r="F140" s="3">
        <f t="shared" si="14"/>
        <v>17.90217457347276</v>
      </c>
      <c r="H140" s="1">
        <f t="shared" si="15"/>
        <v>0.91950883207514544</v>
      </c>
      <c r="I140" s="1">
        <f t="shared" si="16"/>
        <v>1417.2785611508812</v>
      </c>
      <c r="J140" s="4">
        <f t="shared" si="17"/>
        <v>19.145250970308329</v>
      </c>
      <c r="K140" s="4"/>
      <c r="L140" s="4">
        <f t="shared" si="12"/>
        <v>749.68478144910512</v>
      </c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45">
      <c r="A141" s="4">
        <v>2003</v>
      </c>
      <c r="B141" s="3">
        <v>895.84</v>
      </c>
      <c r="C141" s="10">
        <v>17.39</v>
      </c>
      <c r="D141" s="2">
        <v>181.7</v>
      </c>
      <c r="E141" s="3">
        <f t="shared" si="13"/>
        <v>997.97660671436449</v>
      </c>
      <c r="F141" s="3">
        <f t="shared" si="14"/>
        <v>19.006556371490284</v>
      </c>
      <c r="H141" s="1">
        <f t="shared" si="15"/>
        <v>0.93507129267913958</v>
      </c>
      <c r="I141" s="1">
        <f t="shared" si="16"/>
        <v>1067.2732812222162</v>
      </c>
      <c r="J141" s="4">
        <f t="shared" si="17"/>
        <v>19.988025507775063</v>
      </c>
      <c r="K141" s="4"/>
      <c r="L141" s="4">
        <f t="shared" si="12"/>
        <v>760.98666497631996</v>
      </c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45">
      <c r="A142" s="4">
        <v>2004</v>
      </c>
      <c r="B142" s="11">
        <v>1132.52</v>
      </c>
      <c r="C142" s="10">
        <v>19.440000000000001</v>
      </c>
      <c r="D142" s="2">
        <v>185.2</v>
      </c>
      <c r="E142" s="3">
        <f t="shared" si="13"/>
        <v>1237.7978850971922</v>
      </c>
      <c r="F142" s="3">
        <f t="shared" si="14"/>
        <v>20.634331620346096</v>
      </c>
      <c r="H142" s="1">
        <f t="shared" si="15"/>
        <v>0.95089714409744963</v>
      </c>
      <c r="I142" s="1">
        <f t="shared" si="16"/>
        <v>1301.7158509525825</v>
      </c>
      <c r="J142" s="4">
        <f t="shared" si="17"/>
        <v>21.338704233939644</v>
      </c>
      <c r="K142" s="4"/>
      <c r="L142" s="4">
        <f t="shared" si="12"/>
        <v>771.90478017286773</v>
      </c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45">
      <c r="A143" s="4">
        <v>2005</v>
      </c>
      <c r="B143" s="11">
        <v>1181.4100000000001</v>
      </c>
      <c r="C143" s="12">
        <v>22.22</v>
      </c>
      <c r="D143" s="2">
        <v>190.7</v>
      </c>
      <c r="E143" s="3">
        <f t="shared" si="13"/>
        <v>1253.9920637650762</v>
      </c>
      <c r="F143" s="3">
        <f t="shared" si="14"/>
        <v>22.681207866868377</v>
      </c>
      <c r="H143" s="1">
        <f t="shared" si="15"/>
        <v>0.96699084415476222</v>
      </c>
      <c r="I143" s="1">
        <f t="shared" si="16"/>
        <v>1296.7982802993126</v>
      </c>
      <c r="J143" s="4">
        <f t="shared" si="17"/>
        <v>23.065081726005271</v>
      </c>
      <c r="K143" s="4"/>
      <c r="L143" s="4">
        <f t="shared" si="12"/>
        <v>781.91563677138299</v>
      </c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45">
      <c r="A144" s="4">
        <v>2006</v>
      </c>
      <c r="B144" s="3">
        <v>1278.73</v>
      </c>
      <c r="C144" s="12">
        <v>24.88</v>
      </c>
      <c r="D144" s="2">
        <v>198.3</v>
      </c>
      <c r="E144" s="3">
        <f t="shared" si="13"/>
        <v>1305.2718692889559</v>
      </c>
      <c r="F144" s="3">
        <f t="shared" si="14"/>
        <v>24.88</v>
      </c>
      <c r="H144" s="1">
        <f t="shared" si="15"/>
        <v>0.98335692612334924</v>
      </c>
      <c r="I144" s="1">
        <f t="shared" si="16"/>
        <v>1327.3632743246949</v>
      </c>
      <c r="J144" s="4">
        <f t="shared" si="17"/>
        <v>24.88</v>
      </c>
      <c r="K144" s="4"/>
      <c r="L144" s="4">
        <f>(J144+L145)/$K$9</f>
        <v>790.60668928686096</v>
      </c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45">
      <c r="A145" s="4">
        <v>2007</v>
      </c>
      <c r="B145" s="3">
        <v>1424.16</v>
      </c>
      <c r="C145" s="12"/>
      <c r="D145" s="2">
        <v>202.416</v>
      </c>
      <c r="E145" s="3">
        <f t="shared" si="13"/>
        <v>1424.16</v>
      </c>
      <c r="F145" s="13"/>
      <c r="H145" s="1">
        <f t="shared" si="15"/>
        <v>1</v>
      </c>
      <c r="I145" s="1">
        <f t="shared" si="16"/>
        <v>1424.16</v>
      </c>
      <c r="K145" s="4"/>
      <c r="L145" s="4">
        <f>AVERAGE(I9:I145)</f>
        <v>797.83579540587425</v>
      </c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45">
      <c r="A146" s="4"/>
      <c r="B146" s="3"/>
      <c r="C146" s="12"/>
      <c r="E146" s="14"/>
      <c r="F146" s="1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45">
      <c r="A147" s="4"/>
      <c r="B147" s="3"/>
      <c r="C147" s="15"/>
      <c r="E147" s="16"/>
      <c r="F147" s="1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45">
      <c r="A148" s="4"/>
      <c r="C148" s="17"/>
      <c r="E148" s="13"/>
      <c r="F148" s="1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45">
      <c r="A149" s="4"/>
      <c r="C149" s="17"/>
      <c r="E149" s="13"/>
      <c r="F149" s="1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45">
      <c r="A150" s="4"/>
      <c r="B150" s="3"/>
      <c r="C150" s="17"/>
      <c r="E150" s="13"/>
      <c r="F150" s="1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45">
      <c r="A151" s="4"/>
      <c r="B151" s="3"/>
      <c r="C151" s="17"/>
      <c r="E151" s="13"/>
      <c r="F151" s="1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45">
      <c r="A152" s="4"/>
      <c r="B152" s="3"/>
      <c r="C152" s="17"/>
      <c r="F152" s="13"/>
      <c r="K152" s="4"/>
    </row>
    <row r="153" spans="1:21" x14ac:dyDescent="0.45">
      <c r="A153" s="4"/>
      <c r="B153" s="3"/>
      <c r="C153" s="17"/>
      <c r="F153" s="13"/>
      <c r="K153" s="4"/>
    </row>
    <row r="154" spans="1:21" x14ac:dyDescent="0.45">
      <c r="A154" s="4"/>
      <c r="B154" s="3"/>
      <c r="F154" s="13"/>
    </row>
    <row r="155" spans="1:21" x14ac:dyDescent="0.45">
      <c r="F155" s="13"/>
    </row>
    <row r="156" spans="1:21" x14ac:dyDescent="0.45">
      <c r="F156" s="13"/>
    </row>
    <row r="157" spans="1:21" x14ac:dyDescent="0.45">
      <c r="A157" s="4"/>
      <c r="C157" s="4"/>
      <c r="E157" s="5"/>
      <c r="F157" s="13"/>
    </row>
    <row r="158" spans="1:21" x14ac:dyDescent="0.45">
      <c r="A158" s="4"/>
      <c r="C158" s="4"/>
    </row>
    <row r="159" spans="1:21" x14ac:dyDescent="0.45">
      <c r="A159" s="4"/>
      <c r="C159" s="4"/>
    </row>
    <row r="160" spans="1:21" x14ac:dyDescent="0.45">
      <c r="A160" s="4"/>
      <c r="C160" s="4"/>
      <c r="L160" s="4"/>
      <c r="M160" s="4"/>
      <c r="N160" s="4"/>
    </row>
    <row r="161" spans="1:14" x14ac:dyDescent="0.45">
      <c r="A161" s="4"/>
      <c r="B161" s="7"/>
      <c r="C161" s="4"/>
    </row>
    <row r="162" spans="1:14" x14ac:dyDescent="0.45">
      <c r="A162" s="4"/>
      <c r="B162" s="4"/>
      <c r="C162" s="4"/>
    </row>
    <row r="163" spans="1:14" x14ac:dyDescent="0.45">
      <c r="A163" s="4"/>
      <c r="B163" s="4"/>
      <c r="C163" s="4"/>
    </row>
    <row r="164" spans="1:14" x14ac:dyDescent="0.45">
      <c r="A164" s="4"/>
      <c r="B164" s="4"/>
      <c r="C164" s="4"/>
    </row>
    <row r="165" spans="1:14" x14ac:dyDescent="0.45">
      <c r="A165" s="4"/>
      <c r="B165" s="4"/>
      <c r="C165" s="4"/>
    </row>
    <row r="166" spans="1:14" x14ac:dyDescent="0.45">
      <c r="A166" s="4"/>
      <c r="B166" s="4"/>
      <c r="C166" s="4"/>
    </row>
    <row r="167" spans="1:14" x14ac:dyDescent="0.45">
      <c r="A167" s="4"/>
      <c r="B167" s="4"/>
      <c r="C167" s="4"/>
    </row>
    <row r="168" spans="1:14" x14ac:dyDescent="0.45">
      <c r="A168" s="4"/>
      <c r="B168" s="4"/>
      <c r="C168" s="4"/>
    </row>
    <row r="169" spans="1:14" x14ac:dyDescent="0.45">
      <c r="A169" s="4"/>
      <c r="B169" s="4"/>
      <c r="C169" s="4"/>
    </row>
    <row r="170" spans="1:14" x14ac:dyDescent="0.45">
      <c r="A170" s="4"/>
      <c r="B170" s="4"/>
      <c r="C170" s="4"/>
    </row>
    <row r="171" spans="1:14" x14ac:dyDescent="0.45">
      <c r="A171" s="4"/>
      <c r="B171" s="4"/>
      <c r="C171" s="4"/>
    </row>
    <row r="172" spans="1:14" x14ac:dyDescent="0.45">
      <c r="A172" s="4"/>
      <c r="B172" s="4"/>
      <c r="C172" s="4"/>
    </row>
    <row r="173" spans="1:14" x14ac:dyDescent="0.45">
      <c r="A173" s="4"/>
      <c r="B173" s="4"/>
      <c r="C173" s="4"/>
    </row>
    <row r="174" spans="1:14" x14ac:dyDescent="0.45">
      <c r="A174" s="4"/>
      <c r="B174" s="4"/>
      <c r="C174" s="4"/>
    </row>
    <row r="175" spans="1:14" x14ac:dyDescent="0.45">
      <c r="A175" s="4"/>
      <c r="B175" s="4"/>
      <c r="C175" s="4"/>
      <c r="D175" s="4"/>
      <c r="E175" s="4"/>
      <c r="F175" s="4"/>
      <c r="H175" s="4"/>
      <c r="I175" s="4"/>
      <c r="J175" s="4"/>
      <c r="K175" s="4"/>
      <c r="L175" s="4"/>
      <c r="M175" s="4"/>
      <c r="N175" s="4"/>
    </row>
    <row r="176" spans="1:14" x14ac:dyDescent="0.45">
      <c r="A176" s="4"/>
      <c r="B176" s="4"/>
      <c r="C176" s="4"/>
      <c r="D176" s="4"/>
      <c r="E176" s="4"/>
      <c r="F176" s="4"/>
      <c r="H176" s="4"/>
      <c r="I176" s="4"/>
      <c r="J176" s="4"/>
      <c r="K176" s="4"/>
      <c r="L176" s="4"/>
      <c r="M176" s="4"/>
      <c r="N176" s="4"/>
    </row>
    <row r="177" spans="1:14" x14ac:dyDescent="0.45">
      <c r="A177" s="4"/>
      <c r="B177" s="4"/>
      <c r="C177" s="4"/>
      <c r="D177" s="4"/>
      <c r="E177" s="4"/>
      <c r="F177" s="4"/>
      <c r="H177" s="4"/>
      <c r="I177" s="4"/>
      <c r="J177" s="4"/>
      <c r="K177" s="4"/>
      <c r="L177" s="4"/>
      <c r="M177" s="4"/>
      <c r="N177" s="4"/>
    </row>
    <row r="178" spans="1:14" x14ac:dyDescent="0.45">
      <c r="A178" s="4"/>
      <c r="B178" s="4"/>
      <c r="C178" s="4"/>
      <c r="D178" s="4"/>
      <c r="E178" s="4"/>
      <c r="F178" s="4"/>
      <c r="H178" s="4"/>
      <c r="I178" s="4"/>
      <c r="J178" s="4"/>
      <c r="K178" s="4"/>
      <c r="L178" s="4"/>
      <c r="M178" s="4"/>
      <c r="N178" s="4"/>
    </row>
    <row r="179" spans="1:14" x14ac:dyDescent="0.45">
      <c r="A179" s="4"/>
      <c r="B179" s="4"/>
      <c r="C179" s="4"/>
      <c r="D179" s="4"/>
      <c r="E179" s="4"/>
      <c r="F179" s="4"/>
      <c r="H179" s="4"/>
      <c r="I179" s="4"/>
      <c r="J179" s="4"/>
      <c r="K179" s="4"/>
      <c r="L179" s="4"/>
      <c r="M179" s="4"/>
      <c r="N179" s="4"/>
    </row>
    <row r="180" spans="1:14" x14ac:dyDescent="0.45">
      <c r="A180" s="4"/>
      <c r="B180" s="4"/>
      <c r="C180" s="4"/>
      <c r="D180" s="4"/>
      <c r="E180" s="4"/>
      <c r="F180" s="4"/>
      <c r="H180" s="4"/>
      <c r="I180" s="4"/>
      <c r="J180" s="4"/>
      <c r="K180" s="4"/>
      <c r="L180" s="4"/>
      <c r="M180" s="4"/>
      <c r="N180" s="4"/>
    </row>
    <row r="181" spans="1:14" x14ac:dyDescent="0.45">
      <c r="A181" s="4"/>
      <c r="B181" s="4"/>
      <c r="C181" s="4"/>
      <c r="D181" s="4"/>
      <c r="E181" s="4"/>
      <c r="F181" s="4"/>
      <c r="H181" s="4"/>
      <c r="I181" s="4"/>
      <c r="J181" s="4"/>
      <c r="K181" s="4"/>
      <c r="L181" s="4"/>
      <c r="M181" s="4"/>
      <c r="N181" s="4"/>
    </row>
    <row r="182" spans="1:14" x14ac:dyDescent="0.45">
      <c r="A182" s="4"/>
      <c r="B182" s="4"/>
      <c r="C182" s="4"/>
      <c r="D182" s="4"/>
      <c r="E182" s="4"/>
      <c r="F182" s="4"/>
      <c r="H182" s="4"/>
      <c r="I182" s="4"/>
      <c r="J182" s="4"/>
      <c r="K182" s="4"/>
      <c r="L182" s="4"/>
      <c r="M182" s="4"/>
      <c r="N182" s="4"/>
    </row>
    <row r="183" spans="1:14" x14ac:dyDescent="0.45">
      <c r="A183" s="4"/>
      <c r="B183" s="4"/>
      <c r="C183" s="4"/>
      <c r="D183" s="4"/>
      <c r="E183" s="4"/>
      <c r="F183" s="4"/>
      <c r="H183" s="4"/>
      <c r="I183" s="4"/>
      <c r="J183" s="4"/>
      <c r="K183" s="4"/>
      <c r="L183" s="4"/>
      <c r="M183" s="4"/>
      <c r="N183" s="4"/>
    </row>
    <row r="184" spans="1:14" x14ac:dyDescent="0.45">
      <c r="A184" s="4"/>
      <c r="B184" s="4"/>
      <c r="C184" s="4"/>
      <c r="D184" s="4"/>
      <c r="E184" s="4"/>
      <c r="F184" s="4"/>
      <c r="H184" s="4"/>
      <c r="I184" s="4"/>
      <c r="J184" s="4"/>
      <c r="K184" s="4"/>
      <c r="L184" s="4"/>
      <c r="M184" s="4"/>
      <c r="N184" s="4"/>
    </row>
    <row r="185" spans="1:14" x14ac:dyDescent="0.45">
      <c r="A185" s="4"/>
      <c r="B185" s="4"/>
      <c r="C185" s="4"/>
      <c r="D185" s="4"/>
      <c r="E185" s="4"/>
      <c r="F185" s="4"/>
      <c r="H185" s="4"/>
      <c r="I185" s="4"/>
      <c r="J185" s="4"/>
      <c r="K185" s="4"/>
      <c r="L185" s="4"/>
      <c r="M185" s="4"/>
      <c r="N185" s="4"/>
    </row>
    <row r="186" spans="1:14" x14ac:dyDescent="0.45">
      <c r="A186" s="4"/>
      <c r="B186" s="4"/>
      <c r="C186" s="4"/>
      <c r="D186" s="4"/>
      <c r="E186" s="4"/>
      <c r="F186" s="4"/>
      <c r="H186" s="4"/>
      <c r="I186" s="4"/>
      <c r="J186" s="4"/>
      <c r="K186" s="4"/>
      <c r="L186" s="4"/>
      <c r="M186" s="4"/>
      <c r="N186" s="4"/>
    </row>
    <row r="187" spans="1:14" x14ac:dyDescent="0.45">
      <c r="A187" s="4"/>
      <c r="B187" s="4"/>
      <c r="C187" s="4"/>
      <c r="D187" s="4"/>
      <c r="E187" s="4"/>
      <c r="F187" s="4"/>
      <c r="H187" s="4"/>
      <c r="I187" s="4"/>
      <c r="J187" s="4"/>
      <c r="K187" s="4"/>
      <c r="L187" s="4"/>
      <c r="M187" s="4"/>
      <c r="N187" s="4"/>
    </row>
    <row r="188" spans="1:14" x14ac:dyDescent="0.45">
      <c r="A188" s="4"/>
      <c r="B188" s="4"/>
      <c r="C188" s="4"/>
      <c r="D188" s="4"/>
      <c r="E188" s="4"/>
      <c r="F188" s="4"/>
      <c r="H188" s="4"/>
      <c r="I188" s="4"/>
      <c r="J188" s="4"/>
      <c r="K188" s="4"/>
      <c r="L188" s="4"/>
      <c r="M188" s="4"/>
      <c r="N188" s="4"/>
    </row>
    <row r="189" spans="1:14" x14ac:dyDescent="0.45">
      <c r="A189" s="4"/>
      <c r="B189" s="4"/>
      <c r="C189" s="4"/>
      <c r="D189" s="4"/>
      <c r="E189" s="4"/>
      <c r="F189" s="4"/>
      <c r="H189" s="4"/>
      <c r="I189" s="4"/>
      <c r="J189" s="4"/>
      <c r="K189" s="4"/>
      <c r="L189" s="4"/>
      <c r="M189" s="4"/>
      <c r="N189" s="4"/>
    </row>
    <row r="190" spans="1:14" x14ac:dyDescent="0.45">
      <c r="A190" s="4"/>
      <c r="B190" s="4"/>
      <c r="C190" s="4"/>
      <c r="D190" s="4"/>
      <c r="E190" s="4"/>
      <c r="F190" s="4"/>
      <c r="H190" s="4"/>
      <c r="I190" s="4"/>
      <c r="J190" s="4"/>
      <c r="K190" s="4"/>
      <c r="L190" s="4"/>
      <c r="M190" s="4"/>
      <c r="N190" s="4"/>
    </row>
    <row r="191" spans="1:14" x14ac:dyDescent="0.45">
      <c r="A191" s="4"/>
      <c r="B191" s="4"/>
      <c r="C191" s="4"/>
      <c r="D191" s="4"/>
      <c r="E191" s="4"/>
      <c r="F191" s="4"/>
      <c r="H191" s="4"/>
      <c r="I191" s="4"/>
      <c r="J191" s="4"/>
      <c r="K191" s="4"/>
      <c r="L191" s="4"/>
      <c r="M191" s="4"/>
      <c r="N191" s="4"/>
    </row>
    <row r="192" spans="1:14" x14ac:dyDescent="0.45">
      <c r="A192" s="4"/>
      <c r="B192" s="4"/>
      <c r="C192" s="4"/>
      <c r="D192" s="4"/>
      <c r="E192" s="4"/>
      <c r="F192" s="4"/>
      <c r="H192" s="4"/>
      <c r="I192" s="4"/>
      <c r="J192" s="4"/>
      <c r="K192" s="4"/>
      <c r="L192" s="4"/>
      <c r="M192" s="4"/>
      <c r="N192" s="4"/>
    </row>
    <row r="193" spans="1:14" x14ac:dyDescent="0.45">
      <c r="A193" s="4"/>
      <c r="B193" s="4"/>
      <c r="C193" s="4"/>
      <c r="D193" s="4"/>
      <c r="E193" s="4"/>
      <c r="F193" s="4"/>
      <c r="H193" s="4"/>
      <c r="I193" s="4"/>
      <c r="J193" s="4"/>
      <c r="K193" s="4"/>
      <c r="L193" s="4"/>
      <c r="M193" s="4"/>
      <c r="N193" s="4"/>
    </row>
    <row r="194" spans="1:14" x14ac:dyDescent="0.45">
      <c r="A194" s="4"/>
      <c r="B194" s="4"/>
      <c r="C194" s="4"/>
      <c r="D194" s="4"/>
      <c r="E194" s="4"/>
      <c r="F194" s="4"/>
      <c r="H194" s="4"/>
      <c r="I194" s="4"/>
      <c r="J194" s="4"/>
      <c r="K194" s="4"/>
      <c r="L194" s="4"/>
      <c r="M194" s="4"/>
      <c r="N194" s="4"/>
    </row>
    <row r="195" spans="1:14" x14ac:dyDescent="0.45">
      <c r="A195" s="4"/>
      <c r="B195" s="4"/>
      <c r="C195" s="4"/>
      <c r="D195" s="4"/>
      <c r="E195" s="4"/>
      <c r="F195" s="4"/>
      <c r="H195" s="4"/>
      <c r="I195" s="4"/>
      <c r="J195" s="4"/>
      <c r="K195" s="4"/>
      <c r="L195" s="4"/>
      <c r="M195" s="4"/>
      <c r="N195" s="4"/>
    </row>
    <row r="196" spans="1:14" x14ac:dyDescent="0.45">
      <c r="A196" s="4"/>
      <c r="B196" s="4"/>
      <c r="C196" s="4"/>
      <c r="D196" s="4"/>
      <c r="E196" s="4"/>
      <c r="F196" s="4"/>
      <c r="H196" s="4"/>
      <c r="I196" s="4"/>
      <c r="J196" s="4"/>
      <c r="K196" s="4"/>
      <c r="L196" s="4"/>
      <c r="M196" s="4"/>
      <c r="N196" s="4"/>
    </row>
    <row r="197" spans="1:14" x14ac:dyDescent="0.45">
      <c r="A197" s="4"/>
      <c r="B197" s="4"/>
      <c r="C197" s="4"/>
      <c r="D197" s="4"/>
      <c r="E197" s="4"/>
      <c r="F197" s="4"/>
      <c r="H197" s="4"/>
      <c r="I197" s="4"/>
      <c r="J197" s="4"/>
      <c r="K197" s="4"/>
      <c r="L197" s="4"/>
      <c r="M197" s="4"/>
      <c r="N197" s="4"/>
    </row>
    <row r="198" spans="1:14" x14ac:dyDescent="0.45">
      <c r="A198" s="4"/>
      <c r="B198" s="4"/>
      <c r="C198" s="4"/>
      <c r="D198" s="4"/>
      <c r="E198" s="4"/>
      <c r="F198" s="4"/>
      <c r="H198" s="4"/>
      <c r="I198" s="4"/>
      <c r="J198" s="4"/>
      <c r="K198" s="4"/>
      <c r="L198" s="4"/>
      <c r="M198" s="4"/>
      <c r="N198" s="4"/>
    </row>
    <row r="199" spans="1:14" x14ac:dyDescent="0.45">
      <c r="A199" s="4"/>
      <c r="B199" s="4"/>
      <c r="C199" s="4"/>
      <c r="D199" s="4"/>
      <c r="E199" s="4"/>
      <c r="F199" s="4"/>
      <c r="H199" s="4"/>
      <c r="I199" s="4"/>
      <c r="J199" s="4"/>
      <c r="K199" s="4"/>
      <c r="L199" s="4"/>
      <c r="M199" s="4"/>
      <c r="N199" s="4"/>
    </row>
    <row r="200" spans="1:14" x14ac:dyDescent="0.45">
      <c r="A200" s="4"/>
      <c r="B200" s="4"/>
      <c r="C200" s="4"/>
      <c r="D200" s="4"/>
      <c r="E200" s="4"/>
      <c r="F200" s="4"/>
      <c r="H200" s="4"/>
      <c r="I200" s="4"/>
      <c r="J200" s="4"/>
      <c r="K200" s="4"/>
      <c r="L200" s="4"/>
      <c r="M200" s="4"/>
      <c r="N200" s="4"/>
    </row>
    <row r="201" spans="1:14" x14ac:dyDescent="0.45">
      <c r="A201" s="4"/>
      <c r="B201" s="4"/>
      <c r="C201" s="4"/>
      <c r="D201" s="4"/>
      <c r="E201" s="4"/>
      <c r="F201" s="4"/>
      <c r="H201" s="4"/>
      <c r="I201" s="4"/>
      <c r="J201" s="4"/>
      <c r="K201" s="4"/>
      <c r="L201" s="4"/>
      <c r="M201" s="4"/>
      <c r="N201" s="4"/>
    </row>
    <row r="202" spans="1:14" x14ac:dyDescent="0.45">
      <c r="A202" s="4"/>
      <c r="B202" s="4"/>
      <c r="C202" s="4"/>
      <c r="D202" s="4"/>
      <c r="E202" s="4"/>
      <c r="F202" s="4"/>
      <c r="H202" s="4"/>
      <c r="I202" s="4"/>
      <c r="J202" s="4"/>
      <c r="K202" s="4"/>
      <c r="L202" s="4"/>
      <c r="M202" s="4"/>
      <c r="N202" s="4"/>
    </row>
    <row r="203" spans="1:14" x14ac:dyDescent="0.45">
      <c r="A203" s="4"/>
      <c r="B203" s="4"/>
      <c r="C203" s="4"/>
      <c r="D203" s="4"/>
      <c r="E203" s="4"/>
      <c r="F203" s="4"/>
      <c r="H203" s="4"/>
      <c r="I203" s="4"/>
      <c r="J203" s="4"/>
      <c r="K203" s="4"/>
      <c r="L203" s="4"/>
      <c r="M203" s="4"/>
      <c r="N203" s="4"/>
    </row>
    <row r="204" spans="1:14" x14ac:dyDescent="0.45">
      <c r="A204" s="4"/>
      <c r="B204" s="4"/>
      <c r="C204" s="4"/>
      <c r="D204" s="4"/>
      <c r="E204" s="4"/>
      <c r="F204" s="4"/>
      <c r="H204" s="4"/>
      <c r="I204" s="4"/>
      <c r="J204" s="4"/>
      <c r="K204" s="4"/>
      <c r="L204" s="4"/>
      <c r="M204" s="4"/>
      <c r="N204" s="4"/>
    </row>
    <row r="205" spans="1:14" x14ac:dyDescent="0.45">
      <c r="A205" s="4"/>
      <c r="B205" s="4"/>
      <c r="C205" s="4"/>
      <c r="D205" s="4"/>
      <c r="E205" s="4"/>
      <c r="F205" s="4"/>
      <c r="H205" s="4"/>
      <c r="I205" s="4"/>
      <c r="J205" s="4"/>
      <c r="K205" s="4"/>
      <c r="L205" s="4"/>
      <c r="M205" s="4"/>
      <c r="N205" s="4"/>
    </row>
    <row r="206" spans="1:14" x14ac:dyDescent="0.45">
      <c r="A206" s="4"/>
      <c r="B206" s="4"/>
      <c r="C206" s="4"/>
      <c r="D206" s="4"/>
      <c r="E206" s="4"/>
      <c r="F206" s="4"/>
      <c r="H206" s="4"/>
      <c r="I206" s="4"/>
      <c r="J206" s="4"/>
      <c r="K206" s="4"/>
      <c r="L206" s="4"/>
      <c r="M206" s="4"/>
      <c r="N206" s="4"/>
    </row>
    <row r="207" spans="1:14" x14ac:dyDescent="0.45">
      <c r="A207" s="4"/>
      <c r="B207" s="4"/>
      <c r="C207" s="4"/>
      <c r="D207" s="4"/>
      <c r="E207" s="4"/>
      <c r="F207" s="4"/>
      <c r="H207" s="4"/>
      <c r="I207" s="4"/>
      <c r="J207" s="4"/>
      <c r="K207" s="4"/>
      <c r="L207" s="4"/>
      <c r="M207" s="4"/>
      <c r="N207" s="4"/>
    </row>
    <row r="208" spans="1:14" x14ac:dyDescent="0.45">
      <c r="A208" s="4"/>
      <c r="B208" s="4"/>
      <c r="C208" s="4"/>
      <c r="D208" s="4"/>
      <c r="E208" s="4"/>
      <c r="F208" s="4"/>
      <c r="H208" s="4"/>
      <c r="I208" s="4"/>
      <c r="J208" s="4"/>
      <c r="K208" s="4"/>
      <c r="L208" s="4"/>
      <c r="M208" s="4"/>
      <c r="N208" s="4"/>
    </row>
    <row r="209" spans="1:14" x14ac:dyDescent="0.45">
      <c r="A209" s="4"/>
      <c r="B209" s="4"/>
      <c r="C209" s="4"/>
      <c r="D209" s="4"/>
      <c r="E209" s="4"/>
      <c r="F209" s="4"/>
      <c r="H209" s="4"/>
      <c r="I209" s="4"/>
      <c r="J209" s="4"/>
      <c r="K209" s="4"/>
      <c r="L209" s="4"/>
      <c r="M209" s="4"/>
      <c r="N209" s="4"/>
    </row>
    <row r="210" spans="1:14" x14ac:dyDescent="0.45">
      <c r="A210" s="4"/>
      <c r="B210" s="4"/>
      <c r="C210" s="4"/>
      <c r="D210" s="4"/>
      <c r="E210" s="4"/>
      <c r="F210" s="4"/>
      <c r="H210" s="4"/>
      <c r="I210" s="4"/>
      <c r="J210" s="4"/>
      <c r="K210" s="4"/>
      <c r="L210" s="4"/>
      <c r="M210" s="4"/>
      <c r="N210" s="4"/>
    </row>
    <row r="211" spans="1:14" x14ac:dyDescent="0.45">
      <c r="A211" s="4"/>
      <c r="B211" s="4"/>
      <c r="C211" s="4"/>
      <c r="D211" s="4"/>
      <c r="E211" s="4"/>
      <c r="F211" s="4"/>
      <c r="H211" s="4"/>
      <c r="I211" s="4"/>
      <c r="J211" s="4"/>
      <c r="K211" s="4"/>
      <c r="L211" s="4"/>
      <c r="M211" s="4"/>
      <c r="N211" s="4"/>
    </row>
    <row r="212" spans="1:14" x14ac:dyDescent="0.45">
      <c r="A212" s="4"/>
      <c r="B212" s="4"/>
      <c r="C212" s="4"/>
      <c r="D212" s="4"/>
      <c r="E212" s="4"/>
      <c r="F212" s="4"/>
      <c r="H212" s="4"/>
      <c r="I212" s="4"/>
      <c r="J212" s="4"/>
      <c r="K212" s="4"/>
      <c r="L212" s="4"/>
      <c r="M212" s="4"/>
      <c r="N212" s="4"/>
    </row>
    <row r="213" spans="1:14" x14ac:dyDescent="0.45">
      <c r="A213" s="4"/>
      <c r="B213" s="4"/>
      <c r="C213" s="4"/>
      <c r="D213" s="4"/>
      <c r="E213" s="4"/>
      <c r="F213" s="4"/>
      <c r="H213" s="4"/>
      <c r="I213" s="4"/>
      <c r="J213" s="4"/>
      <c r="K213" s="4"/>
      <c r="L213" s="4"/>
      <c r="M213" s="4"/>
      <c r="N213" s="4"/>
    </row>
    <row r="214" spans="1:14" x14ac:dyDescent="0.45">
      <c r="A214" s="4"/>
      <c r="B214" s="4"/>
      <c r="C214" s="4"/>
      <c r="D214" s="4"/>
      <c r="E214" s="4"/>
      <c r="F214" s="4"/>
      <c r="H214" s="4"/>
      <c r="I214" s="4"/>
      <c r="J214" s="4"/>
      <c r="K214" s="4"/>
      <c r="L214" s="4"/>
      <c r="M214" s="4"/>
      <c r="N214" s="4"/>
    </row>
    <row r="215" spans="1:14" x14ac:dyDescent="0.45">
      <c r="A215" s="4"/>
      <c r="B215" s="4"/>
      <c r="C215" s="4"/>
      <c r="D215" s="4"/>
      <c r="E215" s="4"/>
      <c r="F215" s="4"/>
      <c r="H215" s="4"/>
      <c r="I215" s="4"/>
      <c r="J215" s="4"/>
      <c r="K215" s="4"/>
      <c r="L215" s="4"/>
      <c r="M215" s="4"/>
      <c r="N215" s="4"/>
    </row>
    <row r="216" spans="1:14" x14ac:dyDescent="0.45">
      <c r="A216" s="4"/>
      <c r="B216" s="4"/>
      <c r="C216" s="4"/>
      <c r="D216" s="4"/>
      <c r="E216" s="4"/>
      <c r="F216" s="4"/>
      <c r="H216" s="4"/>
      <c r="I216" s="4"/>
      <c r="J216" s="4"/>
      <c r="K216" s="4"/>
      <c r="L216" s="4"/>
      <c r="M216" s="4"/>
      <c r="N216" s="4"/>
    </row>
    <row r="217" spans="1:14" x14ac:dyDescent="0.45">
      <c r="A217" s="4"/>
      <c r="B217" s="4"/>
      <c r="C217" s="4"/>
      <c r="D217" s="4"/>
      <c r="E217" s="4"/>
      <c r="F217" s="4"/>
      <c r="H217" s="4"/>
      <c r="I217" s="4"/>
      <c r="J217" s="4"/>
      <c r="K217" s="4"/>
      <c r="L217" s="4"/>
      <c r="M217" s="4"/>
      <c r="N217" s="4"/>
    </row>
    <row r="218" spans="1:14" x14ac:dyDescent="0.45">
      <c r="A218" s="4"/>
      <c r="B218" s="4"/>
      <c r="C218" s="4"/>
      <c r="D218" s="4"/>
      <c r="E218" s="4"/>
      <c r="F218" s="4"/>
      <c r="H218" s="4"/>
      <c r="I218" s="4"/>
      <c r="J218" s="4"/>
      <c r="K218" s="4"/>
      <c r="L218" s="4"/>
      <c r="M218" s="4"/>
      <c r="N218" s="4"/>
    </row>
    <row r="219" spans="1:14" x14ac:dyDescent="0.45">
      <c r="A219" s="4"/>
      <c r="B219" s="4"/>
      <c r="C219" s="4"/>
      <c r="D219" s="4"/>
      <c r="E219" s="4"/>
      <c r="F219" s="4"/>
      <c r="H219" s="4"/>
      <c r="I219" s="4"/>
      <c r="J219" s="4"/>
      <c r="K219" s="4"/>
      <c r="L219" s="4"/>
      <c r="M219" s="4"/>
      <c r="N219" s="4"/>
    </row>
    <row r="220" spans="1:14" x14ac:dyDescent="0.45">
      <c r="A220" s="4"/>
      <c r="B220" s="4"/>
      <c r="C220" s="4"/>
      <c r="D220" s="4"/>
      <c r="E220" s="4"/>
      <c r="F220" s="4"/>
      <c r="H220" s="4"/>
      <c r="I220" s="4"/>
      <c r="J220" s="4"/>
      <c r="K220" s="4"/>
      <c r="L220" s="4"/>
      <c r="M220" s="4"/>
      <c r="N220" s="4"/>
    </row>
    <row r="221" spans="1:14" x14ac:dyDescent="0.45">
      <c r="A221" s="4"/>
      <c r="B221" s="4"/>
      <c r="C221" s="4"/>
      <c r="D221" s="4"/>
      <c r="E221" s="4"/>
      <c r="F221" s="4"/>
      <c r="H221" s="4"/>
      <c r="I221" s="4"/>
      <c r="J221" s="4"/>
      <c r="K221" s="4"/>
      <c r="L221" s="4"/>
      <c r="M221" s="4"/>
      <c r="N221" s="4"/>
    </row>
    <row r="222" spans="1:14" x14ac:dyDescent="0.45">
      <c r="A222" s="4"/>
      <c r="B222" s="4"/>
      <c r="C222" s="4"/>
      <c r="D222" s="4"/>
      <c r="E222" s="4"/>
      <c r="F222" s="4"/>
      <c r="H222" s="4"/>
      <c r="I222" s="4"/>
      <c r="J222" s="4"/>
      <c r="K222" s="4"/>
      <c r="L222" s="4"/>
      <c r="M222" s="4"/>
      <c r="N222" s="4"/>
    </row>
    <row r="223" spans="1:14" x14ac:dyDescent="0.45">
      <c r="A223" s="4"/>
      <c r="B223" s="4"/>
      <c r="C223" s="4"/>
      <c r="D223" s="4"/>
      <c r="E223" s="4"/>
      <c r="F223" s="4"/>
      <c r="H223" s="4"/>
      <c r="I223" s="4"/>
      <c r="J223" s="4"/>
      <c r="K223" s="4"/>
      <c r="L223" s="4"/>
      <c r="M223" s="4"/>
      <c r="N223" s="4"/>
    </row>
    <row r="224" spans="1:14" x14ac:dyDescent="0.45">
      <c r="A224" s="4"/>
      <c r="B224" s="4"/>
      <c r="C224" s="4"/>
      <c r="D224" s="4"/>
      <c r="E224" s="4"/>
      <c r="F224" s="4"/>
      <c r="H224" s="4"/>
      <c r="I224" s="4"/>
      <c r="J224" s="4"/>
      <c r="K224" s="4"/>
      <c r="L224" s="4"/>
      <c r="M224" s="4"/>
      <c r="N224" s="4"/>
    </row>
    <row r="225" spans="1:14" x14ac:dyDescent="0.45">
      <c r="A225" s="4"/>
      <c r="B225" s="4"/>
      <c r="C225" s="4"/>
      <c r="D225" s="4"/>
      <c r="E225" s="4"/>
      <c r="F225" s="4"/>
      <c r="H225" s="4"/>
      <c r="I225" s="4"/>
      <c r="J225" s="4"/>
      <c r="K225" s="4"/>
      <c r="L225" s="4"/>
      <c r="M225" s="4"/>
      <c r="N225" s="4"/>
    </row>
    <row r="226" spans="1:14" x14ac:dyDescent="0.45">
      <c r="A226" s="4"/>
      <c r="B226" s="4"/>
      <c r="C226" s="4"/>
      <c r="D226" s="4"/>
      <c r="E226" s="4"/>
      <c r="F226" s="4"/>
      <c r="H226" s="4"/>
      <c r="I226" s="4"/>
      <c r="J226" s="4"/>
      <c r="K226" s="4"/>
      <c r="L226" s="4"/>
      <c r="M226" s="4"/>
      <c r="N226" s="4"/>
    </row>
    <row r="227" spans="1:14" x14ac:dyDescent="0.45">
      <c r="A227" s="4"/>
      <c r="B227" s="4"/>
      <c r="C227" s="4"/>
      <c r="D227" s="4"/>
      <c r="E227" s="4"/>
      <c r="F227" s="4"/>
      <c r="H227" s="4"/>
      <c r="I227" s="4"/>
      <c r="J227" s="4"/>
      <c r="K227" s="4"/>
      <c r="L227" s="4"/>
      <c r="M227" s="4"/>
      <c r="N227" s="4"/>
    </row>
    <row r="228" spans="1:14" x14ac:dyDescent="0.45">
      <c r="A228" s="4"/>
      <c r="B228" s="4"/>
      <c r="C228" s="4"/>
      <c r="D228" s="4"/>
      <c r="E228" s="4"/>
      <c r="F228" s="4"/>
      <c r="H228" s="4"/>
      <c r="I228" s="4"/>
      <c r="J228" s="4"/>
      <c r="K228" s="4"/>
      <c r="L228" s="4"/>
      <c r="M228" s="4"/>
      <c r="N228" s="4"/>
    </row>
    <row r="229" spans="1:14" x14ac:dyDescent="0.45">
      <c r="A229" s="4"/>
      <c r="B229" s="4"/>
      <c r="C229" s="4"/>
      <c r="D229" s="4"/>
      <c r="E229" s="4"/>
      <c r="F229" s="4"/>
      <c r="H229" s="4"/>
      <c r="I229" s="4"/>
      <c r="J229" s="4"/>
      <c r="K229" s="4"/>
      <c r="L229" s="4"/>
      <c r="M229" s="4"/>
      <c r="N229" s="4"/>
    </row>
    <row r="230" spans="1:14" x14ac:dyDescent="0.45">
      <c r="A230" s="4"/>
      <c r="B230" s="4"/>
      <c r="C230" s="4"/>
      <c r="D230" s="4"/>
      <c r="E230" s="4"/>
      <c r="F230" s="4"/>
      <c r="H230" s="4"/>
      <c r="I230" s="4"/>
      <c r="J230" s="4"/>
      <c r="K230" s="4"/>
      <c r="L230" s="4"/>
      <c r="M230" s="4"/>
      <c r="N230" s="4"/>
    </row>
    <row r="231" spans="1:14" x14ac:dyDescent="0.45">
      <c r="A231" s="4"/>
      <c r="B231" s="4"/>
      <c r="C231" s="4"/>
      <c r="D231" s="4"/>
      <c r="E231" s="4"/>
      <c r="F231" s="4"/>
      <c r="H231" s="4"/>
      <c r="I231" s="4"/>
      <c r="J231" s="4"/>
      <c r="K231" s="4"/>
      <c r="L231" s="4"/>
      <c r="M231" s="4"/>
      <c r="N231" s="4"/>
    </row>
    <row r="232" spans="1:14" x14ac:dyDescent="0.45">
      <c r="A232" s="4"/>
      <c r="B232" s="4"/>
      <c r="C232" s="4"/>
      <c r="D232" s="4"/>
      <c r="E232" s="4"/>
      <c r="F232" s="4"/>
      <c r="H232" s="4"/>
      <c r="I232" s="4"/>
      <c r="J232" s="4"/>
      <c r="K232" s="4"/>
      <c r="L232" s="4"/>
      <c r="M232" s="4"/>
      <c r="N232" s="4"/>
    </row>
    <row r="233" spans="1:14" x14ac:dyDescent="0.45">
      <c r="A233" s="4"/>
      <c r="B233" s="4"/>
      <c r="C233" s="4"/>
      <c r="D233" s="4"/>
      <c r="E233" s="4"/>
      <c r="F233" s="4"/>
      <c r="H233" s="4"/>
      <c r="I233" s="4"/>
      <c r="J233" s="4"/>
      <c r="K233" s="4"/>
      <c r="L233" s="4"/>
      <c r="M233" s="4"/>
      <c r="N233" s="4"/>
    </row>
    <row r="234" spans="1:14" x14ac:dyDescent="0.45">
      <c r="A234" s="4"/>
      <c r="B234" s="4"/>
      <c r="C234" s="4"/>
      <c r="D234" s="4"/>
      <c r="E234" s="4"/>
      <c r="F234" s="4"/>
      <c r="H234" s="4"/>
      <c r="I234" s="4"/>
      <c r="J234" s="4"/>
      <c r="K234" s="4"/>
      <c r="L234" s="4"/>
      <c r="M234" s="4"/>
      <c r="N234" s="4"/>
    </row>
    <row r="235" spans="1:14" x14ac:dyDescent="0.45">
      <c r="A235" s="4"/>
      <c r="B235" s="4"/>
      <c r="C235" s="4"/>
      <c r="D235" s="4"/>
      <c r="E235" s="4"/>
      <c r="F235" s="4"/>
      <c r="H235" s="4"/>
      <c r="I235" s="4"/>
      <c r="J235" s="4"/>
      <c r="K235" s="4"/>
      <c r="L235" s="4"/>
      <c r="M235" s="4"/>
      <c r="N235" s="4"/>
    </row>
    <row r="236" spans="1:14" x14ac:dyDescent="0.45">
      <c r="A236" s="4"/>
      <c r="B236" s="4"/>
      <c r="C236" s="4"/>
      <c r="D236" s="4"/>
      <c r="E236" s="4"/>
      <c r="F236" s="4"/>
      <c r="H236" s="4"/>
      <c r="I236" s="4"/>
      <c r="J236" s="4"/>
      <c r="K236" s="4"/>
      <c r="L236" s="4"/>
      <c r="M236" s="4"/>
      <c r="N236" s="4"/>
    </row>
    <row r="237" spans="1:14" x14ac:dyDescent="0.45">
      <c r="A237" s="4"/>
      <c r="B237" s="4"/>
      <c r="C237" s="4"/>
      <c r="D237" s="4"/>
      <c r="E237" s="4"/>
      <c r="F237" s="4"/>
      <c r="H237" s="4"/>
      <c r="I237" s="4"/>
      <c r="J237" s="4"/>
      <c r="K237" s="4"/>
      <c r="L237" s="4"/>
      <c r="M237" s="4"/>
      <c r="N237" s="4"/>
    </row>
    <row r="238" spans="1:14" x14ac:dyDescent="0.45">
      <c r="A238" s="4"/>
      <c r="B238" s="4"/>
      <c r="C238" s="4"/>
      <c r="D238" s="4"/>
      <c r="E238" s="4"/>
      <c r="F238" s="4"/>
      <c r="H238" s="4"/>
      <c r="I238" s="4"/>
      <c r="J238" s="4"/>
      <c r="K238" s="4"/>
      <c r="L238" s="4"/>
      <c r="M238" s="4"/>
      <c r="N238" s="4"/>
    </row>
    <row r="239" spans="1:14" x14ac:dyDescent="0.45">
      <c r="A239" s="4"/>
      <c r="B239" s="4"/>
      <c r="C239" s="4"/>
      <c r="D239" s="4"/>
      <c r="E239" s="4"/>
      <c r="F239" s="4"/>
      <c r="H239" s="4"/>
      <c r="I239" s="4"/>
      <c r="J239" s="4"/>
      <c r="K239" s="4"/>
      <c r="L239" s="4"/>
      <c r="M239" s="4"/>
      <c r="N239" s="4"/>
    </row>
    <row r="240" spans="1:14" x14ac:dyDescent="0.45">
      <c r="A240" s="4"/>
      <c r="B240" s="4"/>
      <c r="C240" s="4"/>
      <c r="D240" s="4"/>
      <c r="E240" s="4"/>
      <c r="F240" s="4"/>
      <c r="H240" s="4"/>
      <c r="I240" s="4"/>
      <c r="J240" s="4"/>
      <c r="K240" s="4"/>
      <c r="L240" s="4"/>
      <c r="M240" s="4"/>
      <c r="N240" s="4"/>
    </row>
    <row r="241" spans="1:14" x14ac:dyDescent="0.45">
      <c r="A241" s="4"/>
      <c r="B241" s="4"/>
      <c r="C241" s="4"/>
      <c r="D241" s="4"/>
      <c r="E241" s="4"/>
      <c r="F241" s="4"/>
      <c r="H241" s="4"/>
      <c r="I241" s="4"/>
      <c r="J241" s="4"/>
      <c r="K241" s="4"/>
      <c r="L241" s="4"/>
      <c r="M241" s="4"/>
      <c r="N241" s="4"/>
    </row>
    <row r="242" spans="1:14" x14ac:dyDescent="0.45">
      <c r="A242" s="4"/>
      <c r="B242" s="4"/>
      <c r="C242" s="4"/>
      <c r="D242" s="4"/>
      <c r="E242" s="4"/>
      <c r="F242" s="4"/>
      <c r="H242" s="4"/>
      <c r="I242" s="4"/>
      <c r="J242" s="4"/>
      <c r="K242" s="4"/>
      <c r="L242" s="4"/>
      <c r="M242" s="4"/>
      <c r="N242" s="4"/>
    </row>
    <row r="243" spans="1:14" x14ac:dyDescent="0.45">
      <c r="A243" s="4"/>
      <c r="B243" s="4"/>
      <c r="C243" s="4"/>
      <c r="D243" s="4"/>
      <c r="E243" s="4"/>
      <c r="F243" s="4"/>
      <c r="H243" s="4"/>
      <c r="I243" s="4"/>
      <c r="J243" s="4"/>
      <c r="K243" s="4"/>
      <c r="L243" s="4"/>
      <c r="M243" s="4"/>
      <c r="N243" s="4"/>
    </row>
    <row r="244" spans="1:14" x14ac:dyDescent="0.45">
      <c r="A244" s="4"/>
      <c r="B244" s="4"/>
      <c r="C244" s="4"/>
      <c r="D244" s="4"/>
      <c r="E244" s="4"/>
      <c r="F244" s="4"/>
      <c r="H244" s="4"/>
      <c r="I244" s="4"/>
      <c r="J244" s="4"/>
      <c r="K244" s="4"/>
      <c r="L244" s="4"/>
      <c r="M244" s="4"/>
      <c r="N244" s="4"/>
    </row>
    <row r="245" spans="1:14" x14ac:dyDescent="0.45">
      <c r="A245" s="4"/>
      <c r="B245" s="4"/>
      <c r="C245" s="4"/>
      <c r="D245" s="4"/>
      <c r="E245" s="4"/>
      <c r="F245" s="4"/>
      <c r="H245" s="4"/>
      <c r="I245" s="4"/>
      <c r="J245" s="4"/>
      <c r="K245" s="4"/>
      <c r="L245" s="4"/>
      <c r="M245" s="4"/>
      <c r="N245" s="4"/>
    </row>
    <row r="246" spans="1:14" x14ac:dyDescent="0.45">
      <c r="A246" s="4"/>
      <c r="B246" s="4"/>
      <c r="C246" s="4"/>
      <c r="D246" s="4"/>
      <c r="E246" s="4"/>
      <c r="F246" s="4"/>
      <c r="H246" s="4"/>
      <c r="I246" s="4"/>
      <c r="J246" s="4"/>
      <c r="K246" s="4"/>
      <c r="L246" s="4"/>
      <c r="M246" s="4"/>
      <c r="N246" s="4"/>
    </row>
    <row r="247" spans="1:14" x14ac:dyDescent="0.45">
      <c r="A247" s="4"/>
      <c r="B247" s="4"/>
      <c r="C247" s="4"/>
      <c r="D247" s="4"/>
      <c r="E247" s="4"/>
      <c r="F247" s="4"/>
      <c r="H247" s="4"/>
      <c r="I247" s="4"/>
      <c r="J247" s="4"/>
      <c r="K247" s="4"/>
      <c r="L247" s="4"/>
      <c r="M247" s="4"/>
      <c r="N247" s="4"/>
    </row>
    <row r="248" spans="1:14" x14ac:dyDescent="0.45">
      <c r="A248" s="4"/>
      <c r="B248" s="4"/>
      <c r="C248" s="4"/>
      <c r="D248" s="4"/>
      <c r="E248" s="4"/>
      <c r="F248" s="4"/>
      <c r="H248" s="4"/>
      <c r="I248" s="4"/>
      <c r="J248" s="4"/>
      <c r="K248" s="4"/>
      <c r="L248" s="4"/>
      <c r="M248" s="4"/>
      <c r="N248" s="4"/>
    </row>
    <row r="249" spans="1:14" x14ac:dyDescent="0.45">
      <c r="A249" s="4"/>
      <c r="B249" s="4"/>
      <c r="C249" s="4"/>
      <c r="D249" s="4"/>
      <c r="E249" s="4"/>
      <c r="F249" s="4"/>
      <c r="H249" s="4"/>
      <c r="I249" s="4"/>
      <c r="J249" s="4"/>
      <c r="K249" s="4"/>
      <c r="L249" s="4"/>
      <c r="M249" s="4"/>
      <c r="N249" s="4"/>
    </row>
    <row r="250" spans="1:14" x14ac:dyDescent="0.45">
      <c r="A250" s="4"/>
      <c r="B250" s="4"/>
      <c r="C250" s="4"/>
      <c r="D250" s="4"/>
      <c r="E250" s="4"/>
      <c r="F250" s="4"/>
      <c r="H250" s="4"/>
      <c r="I250" s="4"/>
      <c r="J250" s="4"/>
      <c r="K250" s="4"/>
      <c r="L250" s="4"/>
      <c r="M250" s="4"/>
      <c r="N250" s="4"/>
    </row>
    <row r="251" spans="1:14" x14ac:dyDescent="0.45">
      <c r="A251" s="4"/>
      <c r="B251" s="4"/>
      <c r="C251" s="4"/>
      <c r="D251" s="4"/>
      <c r="E251" s="4"/>
      <c r="F251" s="4"/>
      <c r="H251" s="4"/>
      <c r="I251" s="4"/>
      <c r="J251" s="4"/>
      <c r="K251" s="4"/>
      <c r="L251" s="4"/>
      <c r="M251" s="4"/>
      <c r="N251" s="4"/>
    </row>
    <row r="252" spans="1:14" x14ac:dyDescent="0.45">
      <c r="A252" s="4"/>
      <c r="B252" s="4"/>
      <c r="C252" s="4"/>
      <c r="D252" s="4"/>
      <c r="E252" s="4"/>
      <c r="F252" s="4"/>
      <c r="H252" s="4"/>
      <c r="I252" s="4"/>
      <c r="J252" s="4"/>
      <c r="K252" s="4"/>
      <c r="L252" s="4"/>
      <c r="M252" s="4"/>
      <c r="N252" s="4"/>
    </row>
    <row r="253" spans="1:14" x14ac:dyDescent="0.45">
      <c r="A253" s="4"/>
      <c r="B253" s="4"/>
      <c r="C253" s="4"/>
      <c r="D253" s="4"/>
      <c r="E253" s="4"/>
      <c r="F253" s="4"/>
      <c r="H253" s="4"/>
      <c r="I253" s="4"/>
      <c r="J253" s="4"/>
      <c r="K253" s="4"/>
      <c r="L253" s="4"/>
      <c r="M253" s="4"/>
      <c r="N253" s="4"/>
    </row>
    <row r="254" spans="1:14" x14ac:dyDescent="0.45">
      <c r="A254" s="4"/>
      <c r="B254" s="4"/>
      <c r="C254" s="4"/>
      <c r="D254" s="4"/>
      <c r="E254" s="4"/>
      <c r="F254" s="4"/>
      <c r="H254" s="4"/>
      <c r="I254" s="4"/>
      <c r="J254" s="4"/>
      <c r="K254" s="4"/>
      <c r="L254" s="4"/>
      <c r="M254" s="4"/>
      <c r="N254" s="4"/>
    </row>
    <row r="255" spans="1:14" x14ac:dyDescent="0.45">
      <c r="A255" s="4"/>
      <c r="B255" s="4"/>
      <c r="C255" s="4"/>
      <c r="D255" s="4"/>
      <c r="E255" s="4"/>
      <c r="F255" s="4"/>
      <c r="H255" s="4"/>
      <c r="I255" s="4"/>
      <c r="J255" s="4"/>
      <c r="K255" s="4"/>
      <c r="L255" s="4"/>
      <c r="M255" s="4"/>
      <c r="N255" s="4"/>
    </row>
    <row r="256" spans="1:14" x14ac:dyDescent="0.45">
      <c r="A256" s="4"/>
      <c r="B256" s="4"/>
      <c r="C256" s="4"/>
      <c r="D256" s="4"/>
      <c r="E256" s="4"/>
      <c r="F256" s="4"/>
      <c r="H256" s="4"/>
      <c r="I256" s="4"/>
      <c r="J256" s="4"/>
      <c r="K256" s="4"/>
      <c r="L256" s="4"/>
      <c r="M256" s="4"/>
      <c r="N256" s="4"/>
    </row>
    <row r="257" spans="1:14" x14ac:dyDescent="0.45">
      <c r="A257" s="4"/>
      <c r="B257" s="4"/>
      <c r="C257" s="4"/>
      <c r="D257" s="4"/>
      <c r="E257" s="4"/>
      <c r="F257" s="4"/>
      <c r="H257" s="4"/>
      <c r="I257" s="4"/>
      <c r="J257" s="4"/>
      <c r="K257" s="4"/>
      <c r="L257" s="4"/>
      <c r="M257" s="4"/>
      <c r="N257" s="4"/>
    </row>
    <row r="258" spans="1:14" x14ac:dyDescent="0.45">
      <c r="A258" s="4"/>
      <c r="B258" s="4"/>
      <c r="C258" s="4"/>
      <c r="D258" s="4"/>
      <c r="E258" s="4"/>
      <c r="F258" s="4"/>
      <c r="H258" s="4"/>
      <c r="I258" s="4"/>
      <c r="J258" s="4"/>
      <c r="K258" s="4"/>
      <c r="L258" s="4"/>
      <c r="M258" s="4"/>
      <c r="N258" s="4"/>
    </row>
    <row r="259" spans="1:14" x14ac:dyDescent="0.45">
      <c r="A259" s="4"/>
      <c r="B259" s="4"/>
      <c r="C259" s="4"/>
      <c r="D259" s="4"/>
      <c r="E259" s="4"/>
      <c r="F259" s="4"/>
      <c r="H259" s="4"/>
      <c r="I259" s="4"/>
      <c r="J259" s="4"/>
      <c r="K259" s="4"/>
      <c r="L259" s="4"/>
      <c r="M259" s="4"/>
      <c r="N259" s="4"/>
    </row>
    <row r="260" spans="1:14" x14ac:dyDescent="0.45">
      <c r="A260" s="4"/>
      <c r="B260" s="4"/>
      <c r="C260" s="4"/>
      <c r="D260" s="4"/>
      <c r="E260" s="4"/>
      <c r="F260" s="4"/>
      <c r="H260" s="4"/>
      <c r="I260" s="4"/>
      <c r="J260" s="4"/>
      <c r="K260" s="4"/>
      <c r="L260" s="4"/>
      <c r="M260" s="4"/>
      <c r="N260" s="4"/>
    </row>
    <row r="261" spans="1:14" x14ac:dyDescent="0.45">
      <c r="A261" s="4"/>
      <c r="B261" s="4"/>
      <c r="C261" s="4"/>
      <c r="D261" s="4"/>
      <c r="E261" s="4"/>
      <c r="F261" s="4"/>
      <c r="H261" s="4"/>
      <c r="I261" s="4"/>
      <c r="J261" s="4"/>
      <c r="K261" s="4"/>
      <c r="L261" s="4"/>
      <c r="M261" s="4"/>
      <c r="N261" s="4"/>
    </row>
    <row r="262" spans="1:14" x14ac:dyDescent="0.45">
      <c r="A262" s="4"/>
      <c r="B262" s="4"/>
      <c r="C262" s="4"/>
      <c r="D262" s="4"/>
      <c r="E262" s="4"/>
      <c r="F262" s="4"/>
      <c r="H262" s="4"/>
      <c r="I262" s="4"/>
      <c r="J262" s="4"/>
      <c r="K262" s="4"/>
      <c r="L262" s="4"/>
      <c r="M262" s="4"/>
      <c r="N262" s="4"/>
    </row>
    <row r="263" spans="1:14" x14ac:dyDescent="0.45">
      <c r="A263" s="4"/>
      <c r="B263" s="4"/>
      <c r="C263" s="4"/>
      <c r="D263" s="4"/>
      <c r="E263" s="4"/>
      <c r="F263" s="4"/>
      <c r="H263" s="4"/>
      <c r="I263" s="4"/>
      <c r="J263" s="4"/>
      <c r="K263" s="4"/>
      <c r="L263" s="4"/>
      <c r="M263" s="4"/>
      <c r="N263" s="4"/>
    </row>
    <row r="264" spans="1:14" x14ac:dyDescent="0.45">
      <c r="A264" s="4"/>
      <c r="B264" s="4"/>
      <c r="C264" s="4"/>
      <c r="D264" s="4"/>
      <c r="E264" s="4"/>
      <c r="F264" s="4"/>
      <c r="H264" s="4"/>
      <c r="I264" s="4"/>
      <c r="J264" s="4"/>
      <c r="K264" s="4"/>
      <c r="L264" s="4"/>
      <c r="M264" s="4"/>
      <c r="N264" s="4"/>
    </row>
    <row r="265" spans="1:14" x14ac:dyDescent="0.45">
      <c r="A265" s="4"/>
      <c r="B265" s="4"/>
      <c r="C265" s="4"/>
      <c r="D265" s="4"/>
      <c r="E265" s="4"/>
      <c r="F265" s="4"/>
      <c r="H265" s="4"/>
      <c r="I265" s="4"/>
      <c r="J265" s="4"/>
      <c r="K265" s="4"/>
      <c r="L265" s="4"/>
      <c r="M265" s="4"/>
      <c r="N265" s="4"/>
    </row>
    <row r="266" spans="1:14" x14ac:dyDescent="0.45">
      <c r="A266" s="4"/>
      <c r="B266" s="4"/>
      <c r="C266" s="4"/>
      <c r="D266" s="4"/>
      <c r="E266" s="4"/>
      <c r="F266" s="4"/>
      <c r="H266" s="4"/>
      <c r="I266" s="4"/>
      <c r="J266" s="4"/>
      <c r="K266" s="4"/>
      <c r="L266" s="4"/>
      <c r="M266" s="4"/>
      <c r="N266" s="4"/>
    </row>
    <row r="267" spans="1:14" x14ac:dyDescent="0.45">
      <c r="A267" s="4"/>
      <c r="B267" s="4"/>
      <c r="C267" s="4"/>
      <c r="D267" s="4"/>
      <c r="E267" s="4"/>
      <c r="F267" s="4"/>
      <c r="H267" s="4"/>
      <c r="I267" s="4"/>
      <c r="J267" s="4"/>
      <c r="K267" s="4"/>
      <c r="L267" s="4"/>
      <c r="M267" s="4"/>
      <c r="N267" s="4"/>
    </row>
    <row r="268" spans="1:14" x14ac:dyDescent="0.45">
      <c r="A268" s="4"/>
      <c r="B268" s="4"/>
      <c r="C268" s="4"/>
      <c r="D268" s="4"/>
      <c r="E268" s="4"/>
      <c r="F268" s="4"/>
      <c r="H268" s="4"/>
      <c r="I268" s="4"/>
      <c r="J268" s="4"/>
      <c r="K268" s="4"/>
      <c r="L268" s="4"/>
      <c r="M268" s="4"/>
      <c r="N268" s="4"/>
    </row>
    <row r="269" spans="1:14" x14ac:dyDescent="0.45">
      <c r="A269" s="4"/>
      <c r="B269" s="4"/>
      <c r="C269" s="4"/>
      <c r="D269" s="4"/>
      <c r="E269" s="4"/>
      <c r="F269" s="4"/>
      <c r="H269" s="4"/>
      <c r="I269" s="4"/>
      <c r="J269" s="4"/>
      <c r="K269" s="4"/>
      <c r="L269" s="4"/>
      <c r="M269" s="4"/>
      <c r="N269" s="4"/>
    </row>
    <row r="270" spans="1:14" x14ac:dyDescent="0.45">
      <c r="A270" s="4"/>
      <c r="B270" s="4"/>
      <c r="C270" s="4"/>
      <c r="D270" s="4"/>
      <c r="E270" s="4"/>
      <c r="F270" s="4"/>
      <c r="H270" s="4"/>
      <c r="I270" s="4"/>
      <c r="J270" s="4"/>
      <c r="K270" s="4"/>
      <c r="L270" s="4"/>
      <c r="M270" s="4"/>
      <c r="N270" s="4"/>
    </row>
    <row r="271" spans="1:14" x14ac:dyDescent="0.45">
      <c r="A271" s="4"/>
      <c r="B271" s="4"/>
      <c r="C271" s="4"/>
      <c r="D271" s="4"/>
      <c r="E271" s="4"/>
      <c r="F271" s="4"/>
      <c r="H271" s="4"/>
      <c r="I271" s="4"/>
      <c r="J271" s="4"/>
      <c r="K271" s="4"/>
      <c r="L271" s="4"/>
      <c r="M271" s="4"/>
      <c r="N271" s="4"/>
    </row>
    <row r="272" spans="1:14" x14ac:dyDescent="0.45">
      <c r="A272" s="4"/>
      <c r="B272" s="4"/>
      <c r="C272" s="4"/>
    </row>
    <row r="273" spans="1:3" x14ac:dyDescent="0.45">
      <c r="A273" s="4"/>
      <c r="B273" s="4"/>
      <c r="C273" s="4"/>
    </row>
    <row r="274" spans="1:3" x14ac:dyDescent="0.45">
      <c r="A274" s="4"/>
      <c r="B274" s="4"/>
    </row>
    <row r="275" spans="1:3" x14ac:dyDescent="0.45">
      <c r="A275" s="4"/>
      <c r="B275" s="4"/>
    </row>
    <row r="276" spans="1:3" x14ac:dyDescent="0.45">
      <c r="A276" s="4"/>
      <c r="B276" s="4"/>
    </row>
    <row r="277" spans="1:3" x14ac:dyDescent="0.45">
      <c r="A277" s="4"/>
      <c r="B277" s="4"/>
    </row>
    <row r="278" spans="1:3" x14ac:dyDescent="0.45">
      <c r="A278" s="4"/>
      <c r="B278" s="4"/>
    </row>
    <row r="279" spans="1:3" x14ac:dyDescent="0.45">
      <c r="A279" s="4"/>
      <c r="B279" s="4"/>
    </row>
    <row r="280" spans="1:3" x14ac:dyDescent="0.45">
      <c r="A280" s="4"/>
      <c r="B280" s="4"/>
    </row>
    <row r="281" spans="1:3" x14ac:dyDescent="0.45">
      <c r="A281" s="4"/>
      <c r="B281" s="4"/>
    </row>
    <row r="282" spans="1:3" x14ac:dyDescent="0.45">
      <c r="A282" s="4"/>
      <c r="B282" s="4"/>
    </row>
    <row r="283" spans="1:3" x14ac:dyDescent="0.45">
      <c r="A283" s="4"/>
      <c r="B283" s="4"/>
    </row>
    <row r="284" spans="1:3" x14ac:dyDescent="0.45">
      <c r="A284" s="4"/>
      <c r="B284" s="4"/>
    </row>
    <row r="285" spans="1:3" x14ac:dyDescent="0.45">
      <c r="A285" s="4"/>
      <c r="B285" s="4"/>
    </row>
    <row r="286" spans="1:3" x14ac:dyDescent="0.45">
      <c r="A286" s="4"/>
      <c r="B286" s="4"/>
    </row>
    <row r="287" spans="1:3" x14ac:dyDescent="0.45">
      <c r="A287" s="4"/>
      <c r="B287" s="4"/>
    </row>
    <row r="288" spans="1:3" x14ac:dyDescent="0.45">
      <c r="A288" s="4"/>
      <c r="B288" s="4"/>
    </row>
    <row r="289" spans="1:19" x14ac:dyDescent="0.45">
      <c r="A289" s="4"/>
      <c r="B289" s="4"/>
    </row>
    <row r="290" spans="1:19" x14ac:dyDescent="0.45">
      <c r="A290" s="4"/>
      <c r="B290" s="4"/>
    </row>
    <row r="291" spans="1:19" x14ac:dyDescent="0.45">
      <c r="A291" s="4"/>
      <c r="B291" s="4"/>
    </row>
    <row r="292" spans="1:19" x14ac:dyDescent="0.45">
      <c r="B292" s="7"/>
    </row>
    <row r="293" spans="1:19" x14ac:dyDescent="0.45">
      <c r="A293" s="4"/>
    </row>
    <row r="294" spans="1:19" x14ac:dyDescent="0.45">
      <c r="A294" s="4"/>
      <c r="B294" s="4"/>
      <c r="C294" s="4"/>
      <c r="D294" s="4"/>
      <c r="E294" s="4"/>
      <c r="F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6" spans="1:19" x14ac:dyDescent="0.45">
      <c r="A296" s="7"/>
    </row>
    <row r="299" spans="1:19" x14ac:dyDescent="0.45">
      <c r="A299" s="4"/>
    </row>
    <row r="300" spans="1:19" x14ac:dyDescent="0.45">
      <c r="A300" s="4"/>
    </row>
    <row r="301" spans="1:19" x14ac:dyDescent="0.45">
      <c r="A301" s="4"/>
    </row>
    <row r="302" spans="1:19" x14ac:dyDescent="0.45">
      <c r="A302" s="4"/>
    </row>
    <row r="303" spans="1:19" x14ac:dyDescent="0.45">
      <c r="A303" s="7"/>
    </row>
    <row r="307" spans="1:3" x14ac:dyDescent="0.45">
      <c r="A307" s="4"/>
      <c r="B307" s="4"/>
    </row>
    <row r="308" spans="1:3" x14ac:dyDescent="0.45">
      <c r="A308" s="4"/>
    </row>
    <row r="309" spans="1:3" x14ac:dyDescent="0.45">
      <c r="A309" s="4"/>
    </row>
    <row r="310" spans="1:3" x14ac:dyDescent="0.45">
      <c r="A310" s="4"/>
    </row>
    <row r="313" spans="1:3" x14ac:dyDescent="0.45">
      <c r="A313" s="4"/>
      <c r="B313" s="7"/>
    </row>
    <row r="314" spans="1:3" x14ac:dyDescent="0.45">
      <c r="A314" s="7"/>
    </row>
    <row r="315" spans="1:3" x14ac:dyDescent="0.45">
      <c r="A315" s="7"/>
    </row>
    <row r="316" spans="1:3" x14ac:dyDescent="0.45">
      <c r="A316" s="4"/>
      <c r="B316" s="4"/>
      <c r="C316" s="4"/>
    </row>
    <row r="318" spans="1:3" x14ac:dyDescent="0.45">
      <c r="A318" s="4"/>
    </row>
    <row r="319" spans="1:3" x14ac:dyDescent="0.45">
      <c r="A319" s="4"/>
      <c r="B319" s="4"/>
    </row>
    <row r="322" spans="1:2" x14ac:dyDescent="0.45">
      <c r="A322" s="4"/>
    </row>
    <row r="323" spans="1:2" x14ac:dyDescent="0.45">
      <c r="A323" s="4"/>
    </row>
    <row r="324" spans="1:2" x14ac:dyDescent="0.45">
      <c r="A324" s="4"/>
      <c r="B324" s="4"/>
    </row>
    <row r="325" spans="1:2" x14ac:dyDescent="0.45">
      <c r="A325" s="4"/>
      <c r="B325" s="4"/>
    </row>
    <row r="327" spans="1:2" x14ac:dyDescent="0.45">
      <c r="A327" s="4"/>
    </row>
    <row r="332" spans="1:2" x14ac:dyDescent="0.45">
      <c r="A332" s="4"/>
    </row>
    <row r="336" spans="1:2" x14ac:dyDescent="0.45">
      <c r="A336" s="7"/>
    </row>
    <row r="341" spans="1:14" x14ac:dyDescent="0.45">
      <c r="A341" s="4"/>
      <c r="B341" s="4"/>
    </row>
    <row r="343" spans="1:14" x14ac:dyDescent="0.45">
      <c r="A343" s="4"/>
    </row>
    <row r="345" spans="1:14" x14ac:dyDescent="0.45">
      <c r="A345" s="4"/>
      <c r="B345" s="4"/>
      <c r="C345" s="4"/>
      <c r="D345" s="4"/>
      <c r="E345" s="4"/>
      <c r="F345" s="4"/>
      <c r="H345" s="4"/>
      <c r="I345" s="4"/>
      <c r="J345" s="4"/>
      <c r="K345" s="4"/>
      <c r="L345" s="4"/>
      <c r="M345" s="4"/>
      <c r="N345" s="4"/>
    </row>
    <row r="346" spans="1:14" x14ac:dyDescent="0.45">
      <c r="A346" s="4"/>
      <c r="B346" s="4"/>
    </row>
    <row r="347" spans="1:14" x14ac:dyDescent="0.45">
      <c r="A347" s="4"/>
      <c r="B347" s="4"/>
    </row>
    <row r="351" spans="1:14" x14ac:dyDescent="0.45">
      <c r="A351" s="4"/>
      <c r="B351" s="4"/>
    </row>
    <row r="355" spans="1:10" x14ac:dyDescent="0.45">
      <c r="A355" s="4"/>
    </row>
    <row r="358" spans="1:10" x14ac:dyDescent="0.45">
      <c r="A358" s="4"/>
    </row>
    <row r="359" spans="1:10" x14ac:dyDescent="0.45">
      <c r="A359" s="4"/>
    </row>
    <row r="360" spans="1:10" x14ac:dyDescent="0.45">
      <c r="A360" s="4"/>
      <c r="B360" s="4"/>
      <c r="C360" s="4"/>
      <c r="D360" s="7"/>
      <c r="E360" s="7"/>
      <c r="F360" s="7"/>
      <c r="H360" s="7"/>
      <c r="I360" s="7"/>
      <c r="J360" s="7"/>
    </row>
    <row r="361" spans="1:10" x14ac:dyDescent="0.45">
      <c r="A361" s="4"/>
      <c r="B361" s="4"/>
    </row>
    <row r="362" spans="1:10" x14ac:dyDescent="0.45">
      <c r="A362" s="4"/>
      <c r="B362" s="4"/>
      <c r="C362" s="4"/>
    </row>
    <row r="363" spans="1:10" x14ac:dyDescent="0.45">
      <c r="A363" s="4"/>
      <c r="B363" s="4"/>
    </row>
    <row r="364" spans="1:10" x14ac:dyDescent="0.45">
      <c r="A364" s="4"/>
    </row>
    <row r="365" spans="1:10" x14ac:dyDescent="0.45">
      <c r="A365" s="4"/>
    </row>
    <row r="366" spans="1:10" x14ac:dyDescent="0.45">
      <c r="A366" s="4"/>
      <c r="B366" s="4"/>
    </row>
    <row r="367" spans="1:10" x14ac:dyDescent="0.45">
      <c r="A367" s="4"/>
      <c r="B367" s="4"/>
      <c r="C367" s="4"/>
    </row>
    <row r="369" spans="1:10" x14ac:dyDescent="0.45">
      <c r="A369" s="4"/>
      <c r="B369" s="4"/>
      <c r="C369" s="4"/>
      <c r="D369" s="4"/>
      <c r="E369" s="4"/>
      <c r="F369" s="4"/>
      <c r="H369" s="4"/>
      <c r="I369" s="4"/>
      <c r="J369" s="4"/>
    </row>
    <row r="373" spans="1:10" x14ac:dyDescent="0.45">
      <c r="A373" s="4"/>
      <c r="B373" s="4"/>
    </row>
    <row r="375" spans="1:10" x14ac:dyDescent="0.45">
      <c r="A375" s="4"/>
      <c r="B375" s="4"/>
      <c r="C375" s="4"/>
    </row>
    <row r="376" spans="1:10" x14ac:dyDescent="0.45">
      <c r="A376" s="4"/>
      <c r="B376" s="4"/>
    </row>
    <row r="377" spans="1:10" x14ac:dyDescent="0.45">
      <c r="A377" s="4"/>
      <c r="B377" s="4"/>
    </row>
    <row r="378" spans="1:10" x14ac:dyDescent="0.45">
      <c r="A378" s="4"/>
      <c r="B378" s="4"/>
    </row>
    <row r="379" spans="1:10" x14ac:dyDescent="0.45">
      <c r="A379" s="4"/>
      <c r="B379" s="4"/>
    </row>
    <row r="380" spans="1:10" x14ac:dyDescent="0.45">
      <c r="A380" s="4"/>
    </row>
    <row r="381" spans="1:10" x14ac:dyDescent="0.45">
      <c r="A381" s="4"/>
      <c r="B381" s="4"/>
    </row>
    <row r="382" spans="1:10" x14ac:dyDescent="0.45">
      <c r="A382" s="4"/>
      <c r="B382" s="4"/>
      <c r="C382" s="4"/>
    </row>
    <row r="383" spans="1:10" x14ac:dyDescent="0.45">
      <c r="A383" s="4"/>
      <c r="B383" s="4"/>
    </row>
    <row r="384" spans="1:10" x14ac:dyDescent="0.45">
      <c r="A384" s="4"/>
    </row>
    <row r="385" spans="1:3" x14ac:dyDescent="0.45">
      <c r="A385" s="4"/>
      <c r="B385" s="4"/>
      <c r="C385" s="4"/>
    </row>
    <row r="386" spans="1:3" x14ac:dyDescent="0.45">
      <c r="A386" s="4"/>
      <c r="B386" s="4"/>
    </row>
    <row r="387" spans="1:3" x14ac:dyDescent="0.45">
      <c r="A387" s="4"/>
      <c r="B387" s="4"/>
    </row>
    <row r="388" spans="1:3" x14ac:dyDescent="0.45">
      <c r="A388" s="4"/>
      <c r="B388" s="4"/>
    </row>
    <row r="389" spans="1:3" x14ac:dyDescent="0.45">
      <c r="A389" s="4"/>
      <c r="B389" s="4"/>
    </row>
    <row r="390" spans="1:3" x14ac:dyDescent="0.45">
      <c r="A390" s="4"/>
      <c r="B390" s="4"/>
      <c r="C390" s="4"/>
    </row>
    <row r="391" spans="1:3" x14ac:dyDescent="0.45">
      <c r="A391" s="4"/>
    </row>
    <row r="392" spans="1:3" x14ac:dyDescent="0.45">
      <c r="A392" s="4"/>
      <c r="B392" s="4"/>
    </row>
    <row r="393" spans="1:3" x14ac:dyDescent="0.45">
      <c r="A393" s="4"/>
    </row>
    <row r="394" spans="1:3" x14ac:dyDescent="0.45">
      <c r="A394" s="4"/>
      <c r="B394" s="4"/>
      <c r="C394" s="4"/>
    </row>
    <row r="395" spans="1:3" x14ac:dyDescent="0.45">
      <c r="A395" s="4"/>
      <c r="B395" s="4"/>
    </row>
    <row r="396" spans="1:3" x14ac:dyDescent="0.45">
      <c r="A396" s="4"/>
      <c r="B396" s="4"/>
      <c r="C396" s="4"/>
    </row>
    <row r="397" spans="1:3" x14ac:dyDescent="0.45">
      <c r="A397" s="4"/>
      <c r="B397" s="4"/>
    </row>
    <row r="401" spans="1:2" x14ac:dyDescent="0.45">
      <c r="A401" s="4"/>
      <c r="B401" s="7"/>
    </row>
    <row r="402" spans="1:2" x14ac:dyDescent="0.45">
      <c r="A402" s="7"/>
    </row>
    <row r="403" spans="1:2" x14ac:dyDescent="0.45">
      <c r="A403" s="4"/>
    </row>
    <row r="405" spans="1:2" x14ac:dyDescent="0.45">
      <c r="A405" s="4"/>
      <c r="B405" s="4"/>
    </row>
    <row r="408" spans="1:2" x14ac:dyDescent="0.45">
      <c r="A408" s="4"/>
      <c r="B408" s="7"/>
    </row>
    <row r="409" spans="1:2" x14ac:dyDescent="0.45">
      <c r="A409" s="4"/>
    </row>
    <row r="411" spans="1:2" x14ac:dyDescent="0.45">
      <c r="A411" s="4"/>
    </row>
    <row r="413" spans="1:2" x14ac:dyDescent="0.45">
      <c r="A413" s="4"/>
    </row>
    <row r="415" spans="1:2" x14ac:dyDescent="0.45">
      <c r="A415" s="4"/>
      <c r="B415" s="7"/>
    </row>
    <row r="416" spans="1:2" x14ac:dyDescent="0.45">
      <c r="A416" s="7"/>
    </row>
    <row r="418" spans="1:2" x14ac:dyDescent="0.45">
      <c r="A418" s="4"/>
    </row>
    <row r="421" spans="1:2" x14ac:dyDescent="0.45">
      <c r="A421" s="4"/>
      <c r="B421" s="7"/>
    </row>
    <row r="422" spans="1:2" x14ac:dyDescent="0.45">
      <c r="A422" s="7"/>
    </row>
    <row r="426" spans="1:2" x14ac:dyDescent="0.45">
      <c r="A426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2" sqref="Q12"/>
    </sheetView>
  </sheetViews>
  <sheetFormatPr defaultRowHeight="11.7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Foglio1</vt:lpstr>
    </vt:vector>
  </TitlesOfParts>
  <Company>Cowles Foundation 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Shiller</dc:creator>
  <cp:lastModifiedBy>dam</cp:lastModifiedBy>
  <cp:lastPrinted>2003-02-03T20:17:34Z</cp:lastPrinted>
  <dcterms:created xsi:type="dcterms:W3CDTF">2002-09-29T22:42:38Z</dcterms:created>
  <dcterms:modified xsi:type="dcterms:W3CDTF">2018-04-18T13:10:23Z</dcterms:modified>
</cp:coreProperties>
</file>