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\Desktop\"/>
    </mc:Choice>
  </mc:AlternateContent>
  <xr:revisionPtr revIDLastSave="0" documentId="13_ncr:1_{9A142CFD-195C-4BDF-AF3A-0E56B9F7CCD8}" xr6:coauthVersionLast="45" xr6:coauthVersionMax="45" xr10:uidLastSave="{00000000-0000-0000-0000-000000000000}"/>
  <bookViews>
    <workbookView xWindow="-96" yWindow="-96" windowWidth="23232" windowHeight="12552" xr2:uid="{72692FC5-3FE8-4113-AEA7-0199668B171C}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9" i="1"/>
  <c r="L153" i="1" l="1"/>
  <c r="K9" i="1"/>
  <c r="L152" i="1" s="1"/>
  <c r="L151" i="1" s="1"/>
  <c r="L150" i="1" s="1"/>
  <c r="L149" i="1" s="1"/>
  <c r="L148" i="1" s="1"/>
  <c r="L147" i="1" s="1"/>
  <c r="L146" i="1" s="1"/>
  <c r="L145" i="1" s="1"/>
  <c r="L144" i="1" s="1"/>
  <c r="L143" i="1" s="1"/>
  <c r="L142" i="1" s="1"/>
  <c r="L141" i="1" s="1"/>
  <c r="L140" i="1" s="1"/>
  <c r="L139" i="1" s="1"/>
  <c r="L138" i="1" s="1"/>
  <c r="L137" i="1" s="1"/>
  <c r="L136" i="1" s="1"/>
  <c r="L135" i="1" s="1"/>
  <c r="L134" i="1" s="1"/>
  <c r="L133" i="1" s="1"/>
  <c r="L132" i="1" s="1"/>
  <c r="L131" i="1" s="1"/>
  <c r="L130" i="1" s="1"/>
  <c r="L129" i="1" s="1"/>
  <c r="L128" i="1" s="1"/>
  <c r="L127" i="1" s="1"/>
  <c r="L126" i="1" s="1"/>
  <c r="L125" i="1" s="1"/>
  <c r="L124" i="1" s="1"/>
  <c r="L123" i="1" s="1"/>
  <c r="L122" i="1" s="1"/>
  <c r="L121" i="1" s="1"/>
  <c r="L120" i="1" s="1"/>
  <c r="L119" i="1" s="1"/>
  <c r="L118" i="1" s="1"/>
  <c r="L117" i="1" s="1"/>
  <c r="L116" i="1" s="1"/>
  <c r="L115" i="1" s="1"/>
  <c r="L114" i="1" s="1"/>
  <c r="L113" i="1" s="1"/>
  <c r="L112" i="1" s="1"/>
  <c r="L111" i="1" s="1"/>
  <c r="L110" i="1" s="1"/>
  <c r="L109" i="1" s="1"/>
  <c r="L108" i="1" s="1"/>
  <c r="L107" i="1" s="1"/>
  <c r="L106" i="1" s="1"/>
  <c r="L105" i="1" s="1"/>
  <c r="L104" i="1" s="1"/>
  <c r="L103" i="1" s="1"/>
  <c r="L102" i="1" s="1"/>
  <c r="L101" i="1" s="1"/>
  <c r="L100" i="1" s="1"/>
  <c r="L99" i="1" s="1"/>
  <c r="L98" i="1" s="1"/>
  <c r="L97" i="1" s="1"/>
  <c r="L96" i="1" s="1"/>
  <c r="L95" i="1" s="1"/>
  <c r="L94" i="1" s="1"/>
  <c r="L93" i="1" s="1"/>
  <c r="L92" i="1" s="1"/>
  <c r="L91" i="1" s="1"/>
  <c r="L90" i="1" s="1"/>
  <c r="L89" i="1" s="1"/>
  <c r="L88" i="1" s="1"/>
  <c r="L87" i="1" s="1"/>
  <c r="L86" i="1" s="1"/>
  <c r="L85" i="1" s="1"/>
  <c r="L84" i="1" s="1"/>
  <c r="L83" i="1" s="1"/>
  <c r="L82" i="1" s="1"/>
  <c r="L81" i="1" s="1"/>
  <c r="L80" i="1" s="1"/>
  <c r="L79" i="1" s="1"/>
  <c r="L78" i="1" s="1"/>
  <c r="L77" i="1" s="1"/>
  <c r="L76" i="1" s="1"/>
  <c r="L75" i="1" s="1"/>
  <c r="L74" i="1" s="1"/>
  <c r="L73" i="1" s="1"/>
  <c r="L72" i="1" s="1"/>
  <c r="L71" i="1" s="1"/>
  <c r="L70" i="1" s="1"/>
  <c r="L69" i="1" s="1"/>
  <c r="L68" i="1" s="1"/>
  <c r="L67" i="1" s="1"/>
  <c r="L66" i="1" s="1"/>
  <c r="L65" i="1" s="1"/>
  <c r="L64" i="1" s="1"/>
  <c r="L63" i="1" s="1"/>
  <c r="L62" i="1" s="1"/>
  <c r="L61" i="1" s="1"/>
  <c r="L60" i="1" s="1"/>
  <c r="L59" i="1" s="1"/>
  <c r="L58" i="1" s="1"/>
  <c r="L57" i="1" s="1"/>
  <c r="L56" i="1" s="1"/>
  <c r="L55" i="1" s="1"/>
  <c r="L54" i="1" s="1"/>
  <c r="L53" i="1" s="1"/>
  <c r="L52" i="1" s="1"/>
  <c r="L51" i="1" s="1"/>
  <c r="L50" i="1" s="1"/>
  <c r="L49" i="1" s="1"/>
  <c r="L48" i="1" s="1"/>
  <c r="L47" i="1" s="1"/>
  <c r="L46" i="1" s="1"/>
  <c r="L45" i="1" s="1"/>
  <c r="L44" i="1" s="1"/>
  <c r="L43" i="1" s="1"/>
  <c r="L42" i="1" s="1"/>
  <c r="L41" i="1" s="1"/>
  <c r="L40" i="1" s="1"/>
  <c r="L39" i="1" s="1"/>
  <c r="L38" i="1" s="1"/>
  <c r="L37" i="1" s="1"/>
  <c r="L36" i="1" s="1"/>
  <c r="L35" i="1" s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M9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9" i="1"/>
  <c r="G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9" i="1"/>
</calcChain>
</file>

<file path=xl/sharedStrings.xml><?xml version="1.0" encoding="utf-8"?>
<sst xmlns="http://schemas.openxmlformats.org/spreadsheetml/2006/main" count="13" uniqueCount="13">
  <si>
    <t>ANNO</t>
  </si>
  <si>
    <t>P</t>
  </si>
  <si>
    <t>D</t>
  </si>
  <si>
    <t>CPI</t>
  </si>
  <si>
    <t>PR</t>
  </si>
  <si>
    <t>DR</t>
  </si>
  <si>
    <t>b</t>
  </si>
  <si>
    <t>e^[b(t-T)]</t>
  </si>
  <si>
    <t>Prdetr</t>
  </si>
  <si>
    <t>Drdetr</t>
  </si>
  <si>
    <t>PT</t>
  </si>
  <si>
    <t>1+r*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</si>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</sst>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1" applyNumberFormat="1" applyFont="1" applyFill="1" applyAlignment="1" applyProtection="1">
      <alignment horizontal="right"/>
    </xf>
    <xf numFmtId="0" fontId="2" fillId="0" borderId="0" xfId="1" applyNumberFormat="1" applyFont="1" applyFill="1" applyAlignment="1">
      <alignment horizontal="right"/>
    </xf>
    <xf numFmtId="164" fontId="2" fillId="0" borderId="0" xfId="1" applyNumberFormat="1" applyFont="1" applyAlignment="1" applyProtection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Prezzi effettivi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Foglio1!$A$9:$A$153</c:f>
              <c:numCache>
                <c:formatCode>General</c:formatCode>
                <c:ptCount val="145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</c:numCache>
            </c:numRef>
          </c:cat>
          <c:val>
            <c:numRef>
              <c:f>Foglio1!$I$9:$I$153</c:f>
              <c:numCache>
                <c:formatCode>General</c:formatCode>
                <c:ptCount val="145"/>
                <c:pt idx="0">
                  <c:v>1072.6505119514957</c:v>
                </c:pt>
                <c:pt idx="1">
                  <c:v>1136.1117566910166</c:v>
                </c:pt>
                <c:pt idx="2">
                  <c:v>1147.6524762576007</c:v>
                </c:pt>
                <c:pt idx="3">
                  <c:v>1075.6314795723565</c:v>
                </c:pt>
                <c:pt idx="4">
                  <c:v>1106.0640244751073</c:v>
                </c:pt>
                <c:pt idx="5">
                  <c:v>1133.0086274633711</c:v>
                </c:pt>
                <c:pt idx="6">
                  <c:v>878.26216168817768</c:v>
                </c:pt>
                <c:pt idx="7">
                  <c:v>936.47880199202973</c:v>
                </c:pt>
                <c:pt idx="8">
                  <c:v>1129.8976275943405</c:v>
                </c:pt>
                <c:pt idx="9">
                  <c:v>1312.7950638707657</c:v>
                </c:pt>
                <c:pt idx="10">
                  <c:v>1656.9660864898949</c:v>
                </c:pt>
                <c:pt idx="11">
                  <c:v>1440.4146755718314</c:v>
                </c:pt>
                <c:pt idx="12">
                  <c:v>1415.2261749617542</c:v>
                </c:pt>
                <c:pt idx="13">
                  <c:v>1341.8121497546354</c:v>
                </c:pt>
                <c:pt idx="14">
                  <c:v>1203.0101643229646</c:v>
                </c:pt>
                <c:pt idx="15">
                  <c:v>1501.1998803836652</c:v>
                </c:pt>
                <c:pt idx="16">
                  <c:v>1582.5615314094985</c:v>
                </c:pt>
                <c:pt idx="17">
                  <c:v>1412.2357853240719</c:v>
                </c:pt>
                <c:pt idx="18">
                  <c:v>1434.3004989589342</c:v>
                </c:pt>
                <c:pt idx="19">
                  <c:v>1519.0481336320534</c:v>
                </c:pt>
                <c:pt idx="20">
                  <c:v>1309.79114808128</c:v>
                </c:pt>
                <c:pt idx="21">
                  <c:v>1559.993219579251</c:v>
                </c:pt>
                <c:pt idx="22">
                  <c:v>1447.5633426189247</c:v>
                </c:pt>
                <c:pt idx="23">
                  <c:v>1262.3960122948815</c:v>
                </c:pt>
                <c:pt idx="24">
                  <c:v>1273.1367465693381</c:v>
                </c:pt>
                <c:pt idx="25">
                  <c:v>1238.6727486576185</c:v>
                </c:pt>
                <c:pt idx="26">
                  <c:v>1238.0022616841541</c:v>
                </c:pt>
                <c:pt idx="27">
                  <c:v>1366.2525536129767</c:v>
                </c:pt>
                <c:pt idx="28">
                  <c:v>1648.7144331878735</c:v>
                </c:pt>
                <c:pt idx="29">
                  <c:v>1390.0907352211095</c:v>
                </c:pt>
                <c:pt idx="30">
                  <c:v>1621.8751338140057</c:v>
                </c:pt>
                <c:pt idx="31">
                  <c:v>1785.878051183822</c:v>
                </c:pt>
                <c:pt idx="32">
                  <c:v>1667.2238402745975</c:v>
                </c:pt>
                <c:pt idx="33">
                  <c:v>1352.7366014200127</c:v>
                </c:pt>
                <c:pt idx="34">
                  <c:v>1639.4077178512587</c:v>
                </c:pt>
                <c:pt idx="35">
                  <c:v>1885.6790743509896</c:v>
                </c:pt>
                <c:pt idx="36">
                  <c:v>1717.1445294519674</c:v>
                </c:pt>
                <c:pt idx="37">
                  <c:v>1235.2938007567675</c:v>
                </c:pt>
                <c:pt idx="38">
                  <c:v>1553.8666098206945</c:v>
                </c:pt>
                <c:pt idx="39">
                  <c:v>1535.0772087003572</c:v>
                </c:pt>
                <c:pt idx="40">
                  <c:v>1486.9790831214073</c:v>
                </c:pt>
                <c:pt idx="41">
                  <c:v>1452.1410256151717</c:v>
                </c:pt>
                <c:pt idx="42">
                  <c:v>1355.8863951403114</c:v>
                </c:pt>
                <c:pt idx="43">
                  <c:v>1174.8518809940588</c:v>
                </c:pt>
                <c:pt idx="44">
                  <c:v>1021.2430429059751</c:v>
                </c:pt>
                <c:pt idx="45">
                  <c:v>1215.3137728280733</c:v>
                </c:pt>
                <c:pt idx="46">
                  <c:v>1088.5726524340209</c:v>
                </c:pt>
                <c:pt idx="47">
                  <c:v>673.33284683990655</c:v>
                </c:pt>
                <c:pt idx="48">
                  <c:v>611.08203013580771</c:v>
                </c:pt>
                <c:pt idx="49">
                  <c:v>577.30912645507385</c:v>
                </c:pt>
                <c:pt idx="50">
                  <c:v>463.88705842437457</c:v>
                </c:pt>
                <c:pt idx="51">
                  <c:v>526.04590084247343</c:v>
                </c:pt>
                <c:pt idx="52">
                  <c:v>633.81051294029032</c:v>
                </c:pt>
                <c:pt idx="53">
                  <c:v>599.90784655388268</c:v>
                </c:pt>
                <c:pt idx="54">
                  <c:v>706.15613218094279</c:v>
                </c:pt>
                <c:pt idx="55">
                  <c:v>801.65940700915121</c:v>
                </c:pt>
                <c:pt idx="56">
                  <c:v>853.31695828273735</c:v>
                </c:pt>
                <c:pt idx="57">
                  <c:v>1109.3553144602427</c:v>
                </c:pt>
                <c:pt idx="58">
                  <c:v>1563.619570614884</c:v>
                </c:pt>
                <c:pt idx="59">
                  <c:v>1341.4701860946523</c:v>
                </c:pt>
                <c:pt idx="60">
                  <c:v>1043.249513695117</c:v>
                </c:pt>
                <c:pt idx="61">
                  <c:v>591.89111880775306</c:v>
                </c:pt>
                <c:pt idx="62">
                  <c:v>550.61434510649042</c:v>
                </c:pt>
                <c:pt idx="63">
                  <c:v>785.86673333284057</c:v>
                </c:pt>
                <c:pt idx="64">
                  <c:v>658.3328584107386</c:v>
                </c:pt>
                <c:pt idx="65">
                  <c:v>947.11786696645083</c:v>
                </c:pt>
                <c:pt idx="66">
                  <c:v>1164.1330981936876</c:v>
                </c:pt>
                <c:pt idx="67">
                  <c:v>730.16565183409955</c:v>
                </c:pt>
                <c:pt idx="68">
                  <c:v>804.11903779313855</c:v>
                </c:pt>
                <c:pt idx="69">
                  <c:v>782.92454124209007</c:v>
                </c:pt>
                <c:pt idx="70">
                  <c:v>650.36052149840418</c:v>
                </c:pt>
                <c:pt idx="71">
                  <c:v>485.69525255638649</c:v>
                </c:pt>
                <c:pt idx="72">
                  <c:v>500.85007362288957</c:v>
                </c:pt>
                <c:pt idx="73">
                  <c:v>561.25937811955907</c:v>
                </c:pt>
                <c:pt idx="74">
                  <c:v>613.58916824713515</c:v>
                </c:pt>
                <c:pt idx="75">
                  <c:v>787.51777318193388</c:v>
                </c:pt>
                <c:pt idx="76">
                  <c:v>552.7884341271631</c:v>
                </c:pt>
                <c:pt idx="77">
                  <c:v>480.34384156221319</c:v>
                </c:pt>
                <c:pt idx="78">
                  <c:v>482.64812606431713</c:v>
                </c:pt>
                <c:pt idx="79">
                  <c:v>532.16518465505055</c:v>
                </c:pt>
                <c:pt idx="80">
                  <c:v>607.77111921804726</c:v>
                </c:pt>
                <c:pt idx="81">
                  <c:v>652.70107771107621</c:v>
                </c:pt>
                <c:pt idx="82">
                  <c:v>691.35891799644025</c:v>
                </c:pt>
                <c:pt idx="83">
                  <c:v>653.14997016690143</c:v>
                </c:pt>
                <c:pt idx="84">
                  <c:v>903.93407285102126</c:v>
                </c:pt>
                <c:pt idx="85">
                  <c:v>1097.1983923530604</c:v>
                </c:pt>
                <c:pt idx="86">
                  <c:v>1076.9961028584521</c:v>
                </c:pt>
                <c:pt idx="87">
                  <c:v>924.18470808615928</c:v>
                </c:pt>
                <c:pt idx="88">
                  <c:v>1211.1443857451834</c:v>
                </c:pt>
                <c:pt idx="89">
                  <c:v>1228.6809144343713</c:v>
                </c:pt>
                <c:pt idx="90">
                  <c:v>1221.3747161705933</c:v>
                </c:pt>
                <c:pt idx="91">
                  <c:v>1378.4938091401484</c:v>
                </c:pt>
                <c:pt idx="92">
                  <c:v>1258.8335886679249</c:v>
                </c:pt>
                <c:pt idx="93">
                  <c:v>1429.6775110050003</c:v>
                </c:pt>
                <c:pt idx="94">
                  <c:v>1566.9665686910357</c:v>
                </c:pt>
                <c:pt idx="95">
                  <c:v>1636.6248542687931</c:v>
                </c:pt>
                <c:pt idx="96">
                  <c:v>1406.3600348598416</c:v>
                </c:pt>
                <c:pt idx="97">
                  <c:v>1500.1546668812846</c:v>
                </c:pt>
                <c:pt idx="98">
                  <c:v>1515.6386411066392</c:v>
                </c:pt>
                <c:pt idx="99">
                  <c:v>1241.1106086859968</c:v>
                </c:pt>
                <c:pt idx="100">
                  <c:v>1198.7807528508126</c:v>
                </c:pt>
                <c:pt idx="101">
                  <c:v>1260.1069350874029</c:v>
                </c:pt>
                <c:pt idx="102">
                  <c:v>1369.1643674357667</c:v>
                </c:pt>
                <c:pt idx="103">
                  <c:v>997.96203360559684</c:v>
                </c:pt>
                <c:pt idx="104">
                  <c:v>662.03681073827238</c:v>
                </c:pt>
                <c:pt idx="105">
                  <c:v>813.54857474710661</c:v>
                </c:pt>
                <c:pt idx="106">
                  <c:v>814.11989655626257</c:v>
                </c:pt>
                <c:pt idx="107">
                  <c:v>650.82385854699442</c:v>
                </c:pt>
                <c:pt idx="108">
                  <c:v>646.40619957412287</c:v>
                </c:pt>
                <c:pt idx="109">
                  <c:v>619.88792880344613</c:v>
                </c:pt>
                <c:pt idx="110">
                  <c:v>653.13712959094823</c:v>
                </c:pt>
                <c:pt idx="111">
                  <c:v>522.12375178558716</c:v>
                </c:pt>
                <c:pt idx="112">
                  <c:v>608.40053994789037</c:v>
                </c:pt>
                <c:pt idx="113">
                  <c:v>661.60180268308193</c:v>
                </c:pt>
                <c:pt idx="114">
                  <c:v>647.47797854173666</c:v>
                </c:pt>
                <c:pt idx="115">
                  <c:v>742.80601158033517</c:v>
                </c:pt>
                <c:pt idx="116">
                  <c:v>913.80732588303908</c:v>
                </c:pt>
                <c:pt idx="117">
                  <c:v>817.04927911240361</c:v>
                </c:pt>
                <c:pt idx="118">
                  <c:v>873.82572553294608</c:v>
                </c:pt>
                <c:pt idx="119">
                  <c:v>971.99085621068298</c:v>
                </c:pt>
                <c:pt idx="120">
                  <c:v>865.34277807079673</c:v>
                </c:pt>
                <c:pt idx="121">
                  <c:v>1059.1479525872094</c:v>
                </c:pt>
                <c:pt idx="122">
                  <c:v>1054.0567527864414</c:v>
                </c:pt>
                <c:pt idx="123">
                  <c:v>1097.6414828268237</c:v>
                </c:pt>
                <c:pt idx="124">
                  <c:v>1031.7501841556145</c:v>
                </c:pt>
                <c:pt idx="125">
                  <c:v>1303.0360470981689</c:v>
                </c:pt>
                <c:pt idx="126">
                  <c:v>1549.2193569280505</c:v>
                </c:pt>
                <c:pt idx="127">
                  <c:v>1883.9444467479423</c:v>
                </c:pt>
                <c:pt idx="128">
                  <c:v>2359.7009132128496</c:v>
                </c:pt>
                <c:pt idx="129">
                  <c:v>2575.8792077282246</c:v>
                </c:pt>
                <c:pt idx="130">
                  <c:v>2285.5700850801186</c:v>
                </c:pt>
                <c:pt idx="131">
                  <c:v>1895.1868599776635</c:v>
                </c:pt>
                <c:pt idx="132">
                  <c:v>1425.7799507417947</c:v>
                </c:pt>
                <c:pt idx="133">
                  <c:v>1737.2931481762996</c:v>
                </c:pt>
                <c:pt idx="134">
                  <c:v>1729.0573039410631</c:v>
                </c:pt>
                <c:pt idx="135">
                  <c:v>1768.0999242123307</c:v>
                </c:pt>
                <c:pt idx="136">
                  <c:v>1895.2034539165932</c:v>
                </c:pt>
                <c:pt idx="137">
                  <c:v>1727.7027003485439</c:v>
                </c:pt>
                <c:pt idx="138">
                  <c:v>1065.7488576268336</c:v>
                </c:pt>
                <c:pt idx="139">
                  <c:v>1324.3010459958164</c:v>
                </c:pt>
                <c:pt idx="140">
                  <c:v>1461.3092734370723</c:v>
                </c:pt>
                <c:pt idx="141">
                  <c:v>1414.3296375544994</c:v>
                </c:pt>
                <c:pt idx="142">
                  <c:v>1556.7257871405247</c:v>
                </c:pt>
                <c:pt idx="143">
                  <c:v>1853.3384577871304</c:v>
                </c:pt>
                <c:pt idx="144">
                  <c:v>2028.1799999999998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A-46E7-9381-D0A97748B7C0}"/>
            </c:ext>
          </c:extLst>
        </c:ser>
        <c:ser>
          <c:idx val="1"/>
          <c:order val="1"/>
          <c:tx>
            <c:v>Prezzi teorici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Foglio1!$A$9:$A$153</c:f>
              <c:numCache>
                <c:formatCode>General</c:formatCode>
                <c:ptCount val="145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</c:numCache>
            </c:numRef>
          </c:cat>
          <c:val>
            <c:numRef>
              <c:f>Foglio1!$L$9:$L$153</c:f>
              <c:numCache>
                <c:formatCode>General</c:formatCode>
                <c:ptCount val="145"/>
                <c:pt idx="0">
                  <c:v>1584.3975018176347</c:v>
                </c:pt>
                <c:pt idx="1">
                  <c:v>1586.2545013597232</c:v>
                </c:pt>
                <c:pt idx="2">
                  <c:v>1581.5876980302419</c:v>
                </c:pt>
                <c:pt idx="3">
                  <c:v>1567.9419297905729</c:v>
                </c:pt>
                <c:pt idx="4">
                  <c:v>1549.5313014655042</c:v>
                </c:pt>
                <c:pt idx="5">
                  <c:v>1534.5782197581793</c:v>
                </c:pt>
                <c:pt idx="6">
                  <c:v>1521.02599674265</c:v>
                </c:pt>
                <c:pt idx="7">
                  <c:v>1526.4093542035223</c:v>
                </c:pt>
                <c:pt idx="8">
                  <c:v>1529.943030417294</c:v>
                </c:pt>
                <c:pt idx="9">
                  <c:v>1539.0454886527291</c:v>
                </c:pt>
                <c:pt idx="10">
                  <c:v>1530.2912803115389</c:v>
                </c:pt>
                <c:pt idx="11">
                  <c:v>1512.9286648220605</c:v>
                </c:pt>
                <c:pt idx="12">
                  <c:v>1494.7928459510219</c:v>
                </c:pt>
                <c:pt idx="13">
                  <c:v>1468.4048677270002</c:v>
                </c:pt>
                <c:pt idx="14">
                  <c:v>1438.4999920358484</c:v>
                </c:pt>
                <c:pt idx="15">
                  <c:v>1426.0826580424218</c:v>
                </c:pt>
                <c:pt idx="16">
                  <c:v>1420.0656736930443</c:v>
                </c:pt>
                <c:pt idx="17">
                  <c:v>1409.716272750517</c:v>
                </c:pt>
                <c:pt idx="18">
                  <c:v>1402.4912304879765</c:v>
                </c:pt>
                <c:pt idx="19">
                  <c:v>1395.8192856514254</c:v>
                </c:pt>
                <c:pt idx="20">
                  <c:v>1391.4648247129751</c:v>
                </c:pt>
                <c:pt idx="21">
                  <c:v>1384.1876977115762</c:v>
                </c:pt>
                <c:pt idx="22">
                  <c:v>1376.9815181448018</c:v>
                </c:pt>
                <c:pt idx="23">
                  <c:v>1358.3629724537461</c:v>
                </c:pt>
                <c:pt idx="24">
                  <c:v>1349.1557635315135</c:v>
                </c:pt>
                <c:pt idx="25">
                  <c:v>1347.3759095701389</c:v>
                </c:pt>
                <c:pt idx="26">
                  <c:v>1347.8364942390831</c:v>
                </c:pt>
                <c:pt idx="27">
                  <c:v>1350.7265096619553</c:v>
                </c:pt>
                <c:pt idx="28">
                  <c:v>1349.8913112544708</c:v>
                </c:pt>
                <c:pt idx="29">
                  <c:v>1355.4015393229354</c:v>
                </c:pt>
                <c:pt idx="30">
                  <c:v>1340.1644611655172</c:v>
                </c:pt>
                <c:pt idx="31">
                  <c:v>1322.7663057513275</c:v>
                </c:pt>
                <c:pt idx="32">
                  <c:v>1310.0262184084111</c:v>
                </c:pt>
                <c:pt idx="33">
                  <c:v>1290.9391082446925</c:v>
                </c:pt>
                <c:pt idx="34">
                  <c:v>1281.6876951541383</c:v>
                </c:pt>
                <c:pt idx="35">
                  <c:v>1269.310163461977</c:v>
                </c:pt>
                <c:pt idx="36">
                  <c:v>1247.643274978587</c:v>
                </c:pt>
                <c:pt idx="37">
                  <c:v>1217.6195328584533</c:v>
                </c:pt>
                <c:pt idx="38">
                  <c:v>1197.1528064349845</c:v>
                </c:pt>
                <c:pt idx="39">
                  <c:v>1177.4730043194236</c:v>
                </c:pt>
                <c:pt idx="40">
                  <c:v>1148.6309269348474</c:v>
                </c:pt>
                <c:pt idx="41">
                  <c:v>1119.2040126550546</c:v>
                </c:pt>
                <c:pt idx="42">
                  <c:v>1093.4687338570809</c:v>
                </c:pt>
                <c:pt idx="43">
                  <c:v>1069.32226668556</c:v>
                </c:pt>
                <c:pt idx="44">
                  <c:v>1054.2537017194377</c:v>
                </c:pt>
                <c:pt idx="45">
                  <c:v>1039.9207030571997</c:v>
                </c:pt>
                <c:pt idx="46">
                  <c:v>1017.3331865549858</c:v>
                </c:pt>
                <c:pt idx="47">
                  <c:v>993.11360600161868</c:v>
                </c:pt>
                <c:pt idx="48">
                  <c:v>988.00321495170681</c:v>
                </c:pt>
                <c:pt idx="49">
                  <c:v>992.41073045382768</c:v>
                </c:pt>
                <c:pt idx="50">
                  <c:v>998.36951463096193</c:v>
                </c:pt>
                <c:pt idx="51">
                  <c:v>1004.6903711503207</c:v>
                </c:pt>
                <c:pt idx="52">
                  <c:v>1008.0897317310734</c:v>
                </c:pt>
                <c:pt idx="53">
                  <c:v>1011.9349007291928</c:v>
                </c:pt>
                <c:pt idx="54">
                  <c:v>1015.2307013577612</c:v>
                </c:pt>
                <c:pt idx="55">
                  <c:v>1017.342864914072</c:v>
                </c:pt>
                <c:pt idx="56">
                  <c:v>1013.6224452735253</c:v>
                </c:pt>
                <c:pt idx="57">
                  <c:v>1004.9663001106136</c:v>
                </c:pt>
                <c:pt idx="58">
                  <c:v>991.2335927865862</c:v>
                </c:pt>
                <c:pt idx="59">
                  <c:v>970.48372492010094</c:v>
                </c:pt>
                <c:pt idx="60">
                  <c:v>944.87125238648184</c:v>
                </c:pt>
                <c:pt idx="61">
                  <c:v>923.74924781844459</c:v>
                </c:pt>
                <c:pt idx="62">
                  <c:v>921.43785963252105</c:v>
                </c:pt>
                <c:pt idx="63">
                  <c:v>925.05886222273693</c:v>
                </c:pt>
                <c:pt idx="64">
                  <c:v>929.63717877672775</c:v>
                </c:pt>
                <c:pt idx="65">
                  <c:v>934.03822637942346</c:v>
                </c:pt>
                <c:pt idx="66">
                  <c:v>923.31324436452451</c:v>
                </c:pt>
                <c:pt idx="67">
                  <c:v>908.16753041657478</c:v>
                </c:pt>
                <c:pt idx="68">
                  <c:v>911.26243575700846</c:v>
                </c:pt>
                <c:pt idx="69">
                  <c:v>907.82326093978156</c:v>
                </c:pt>
                <c:pt idx="70">
                  <c:v>902.41009634357658</c:v>
                </c:pt>
                <c:pt idx="71">
                  <c:v>899.46913953273281</c:v>
                </c:pt>
                <c:pt idx="72">
                  <c:v>905.74164936835484</c:v>
                </c:pt>
                <c:pt idx="73">
                  <c:v>912.65687512681029</c:v>
                </c:pt>
                <c:pt idx="74">
                  <c:v>919.62708151111224</c:v>
                </c:pt>
                <c:pt idx="75">
                  <c:v>927.13947552479158</c:v>
                </c:pt>
                <c:pt idx="76">
                  <c:v>937.98840100661619</c:v>
                </c:pt>
                <c:pt idx="77">
                  <c:v>947.86267586466727</c:v>
                </c:pt>
                <c:pt idx="78">
                  <c:v>956.11208676963338</c:v>
                </c:pt>
                <c:pt idx="79">
                  <c:v>957.97039501266329</c:v>
                </c:pt>
                <c:pt idx="80">
                  <c:v>953.71948347442662</c:v>
                </c:pt>
                <c:pt idx="81">
                  <c:v>953.37827098932962</c:v>
                </c:pt>
                <c:pt idx="82">
                  <c:v>953.83342378211046</c:v>
                </c:pt>
                <c:pt idx="83">
                  <c:v>954.34346402721417</c:v>
                </c:pt>
                <c:pt idx="84">
                  <c:v>952.96915229241597</c:v>
                </c:pt>
                <c:pt idx="85">
                  <c:v>949.8866420230097</c:v>
                </c:pt>
                <c:pt idx="86">
                  <c:v>946.18921732820593</c:v>
                </c:pt>
                <c:pt idx="87">
                  <c:v>943.36450326612794</c:v>
                </c:pt>
                <c:pt idx="88">
                  <c:v>942.55207760197857</c:v>
                </c:pt>
                <c:pt idx="89">
                  <c:v>941.06741845530132</c:v>
                </c:pt>
                <c:pt idx="90">
                  <c:v>938.39023677779426</c:v>
                </c:pt>
                <c:pt idx="91">
                  <c:v>935.17299915875105</c:v>
                </c:pt>
                <c:pt idx="92">
                  <c:v>930.93061396144356</c:v>
                </c:pt>
                <c:pt idx="93">
                  <c:v>925.09561413592166</c:v>
                </c:pt>
                <c:pt idx="94">
                  <c:v>916.17991886646041</c:v>
                </c:pt>
                <c:pt idx="95">
                  <c:v>904.69689900941296</c:v>
                </c:pt>
                <c:pt idx="96">
                  <c:v>892.66806312002802</c:v>
                </c:pt>
                <c:pt idx="97">
                  <c:v>881.86766780347057</c:v>
                </c:pt>
                <c:pt idx="98">
                  <c:v>871.13103759920432</c:v>
                </c:pt>
                <c:pt idx="99">
                  <c:v>862.1426307741574</c:v>
                </c:pt>
                <c:pt idx="100">
                  <c:v>855.96324590411587</c:v>
                </c:pt>
                <c:pt idx="101">
                  <c:v>852.35294342141731</c:v>
                </c:pt>
                <c:pt idx="102">
                  <c:v>849.62926847493247</c:v>
                </c:pt>
                <c:pt idx="103">
                  <c:v>848.12164792189742</c:v>
                </c:pt>
                <c:pt idx="104">
                  <c:v>848.80442255100809</c:v>
                </c:pt>
                <c:pt idx="105">
                  <c:v>851.45142400136854</c:v>
                </c:pt>
                <c:pt idx="106">
                  <c:v>853.35047106878869</c:v>
                </c:pt>
                <c:pt idx="107">
                  <c:v>853.40934798627188</c:v>
                </c:pt>
                <c:pt idx="108">
                  <c:v>854.27942038300375</c:v>
                </c:pt>
                <c:pt idx="109">
                  <c:v>856.46215039725041</c:v>
                </c:pt>
                <c:pt idx="110">
                  <c:v>860.06363556931387</c:v>
                </c:pt>
                <c:pt idx="111">
                  <c:v>864.54851138599508</c:v>
                </c:pt>
                <c:pt idx="112">
                  <c:v>869.75561048976056</c:v>
                </c:pt>
                <c:pt idx="113">
                  <c:v>875.94867996859864</c:v>
                </c:pt>
                <c:pt idx="114">
                  <c:v>882.16751839737651</c:v>
                </c:pt>
                <c:pt idx="115">
                  <c:v>888.85601492836668</c:v>
                </c:pt>
                <c:pt idx="116">
                  <c:v>895.39046599400081</c:v>
                </c:pt>
                <c:pt idx="117">
                  <c:v>902.05066678474373</c:v>
                </c:pt>
                <c:pt idx="118">
                  <c:v>907.86071407147824</c:v>
                </c:pt>
                <c:pt idx="119">
                  <c:v>912.13046576799741</c:v>
                </c:pt>
                <c:pt idx="120">
                  <c:v>916.04879302497204</c:v>
                </c:pt>
                <c:pt idx="121">
                  <c:v>921.20775001127049</c:v>
                </c:pt>
                <c:pt idx="122">
                  <c:v>927.61965796606853</c:v>
                </c:pt>
                <c:pt idx="123">
                  <c:v>935.09792546618462</c:v>
                </c:pt>
                <c:pt idx="124">
                  <c:v>942.85941240084048</c:v>
                </c:pt>
                <c:pt idx="125">
                  <c:v>950.88861203130546</c:v>
                </c:pt>
                <c:pt idx="126">
                  <c:v>958.35419102285846</c:v>
                </c:pt>
                <c:pt idx="127">
                  <c:v>965.92944120783579</c:v>
                </c:pt>
                <c:pt idx="128">
                  <c:v>973.50408287547384</c:v>
                </c:pt>
                <c:pt idx="129">
                  <c:v>981.83308756654037</c:v>
                </c:pt>
                <c:pt idx="130">
                  <c:v>992.8065889310576</c:v>
                </c:pt>
                <c:pt idx="131">
                  <c:v>1005.8935629743963</c:v>
                </c:pt>
                <c:pt idx="132">
                  <c:v>1020.0836561453345</c:v>
                </c:pt>
                <c:pt idx="133">
                  <c:v>1033.7346699762554</c:v>
                </c:pt>
                <c:pt idx="134">
                  <c:v>1046.1502403376905</c:v>
                </c:pt>
                <c:pt idx="135">
                  <c:v>1056.7845366957097</c:v>
                </c:pt>
                <c:pt idx="136">
                  <c:v>1065.4537320035568</c:v>
                </c:pt>
                <c:pt idx="137">
                  <c:v>1072.8267229795131</c:v>
                </c:pt>
                <c:pt idx="138">
                  <c:v>1080.2839232050064</c:v>
                </c:pt>
                <c:pt idx="139">
                  <c:v>1096.5778172956891</c:v>
                </c:pt>
                <c:pt idx="140">
                  <c:v>1114.0326321897583</c:v>
                </c:pt>
                <c:pt idx="141">
                  <c:v>1129.3325580613855</c:v>
                </c:pt>
                <c:pt idx="142">
                  <c:v>1141.1177553009875</c:v>
                </c:pt>
                <c:pt idx="143">
                  <c:v>1150.6452367547959</c:v>
                </c:pt>
                <c:pt idx="144">
                  <c:v>1156.6941701529595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A-46E7-9381-D0A97748B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375871"/>
        <c:axId val="2003280351"/>
      </c:lineChart>
      <c:catAx>
        <c:axId val="27737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3280351"/>
        <c:crosses val="autoZero"/>
        <c:auto val="1"/>
        <c:lblAlgn val="ctr"/>
        <c:lblOffset val="100"/>
        <c:noMultiLvlLbl val="0"/>
      </c:catAx>
      <c:valAx>
        <c:axId val="200328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737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327660</xdr:colOff>
      <xdr:row>7</xdr:row>
      <xdr:rowOff>36195</xdr:rowOff>
    </xdr:from>
    <xdr:to>
      <xdr:col>14</xdr:col>
      <xdr:colOff>419100</xdr:colOff>
      <xdr:row>22</xdr:row>
      <xdr:rowOff>36195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F6C354-BA12-4C23-861C-D984EE0CE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8166F-A0D1-4F40-9FBA-A0ED0FE69CB3}">
  <dimension ref="A8:M153"/>
  <sheetViews>
    <sheetView tabSelected="1" workbookViewId="0">
      <pane ySplit="8" topLeftCell="A9" activePane="bottomLeft" state="frozen"/>
      <selection pane="bottomLeft" activeCell="L5" sqref="L5"/>
    </sheetView>
  </sheetViews>
  <sheetFormatPr defaultRowHeight="14.1" x14ac:dyDescent="0.5"/>
  <cols>
    <col min="1" max="16384" width="8.83984375" style="1"/>
  </cols>
  <sheetData>
    <row r="8" spans="1:13" s="8" customFormat="1" x14ac:dyDescent="0.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11</v>
      </c>
      <c r="L8" s="8" t="s">
        <v>10</v>
      </c>
      <c r="M8" s="8" t="s">
        <v>12</v>
      </c>
    </row>
    <row r="9" spans="1:13" x14ac:dyDescent="0.5">
      <c r="A9" s="1">
        <v>1871</v>
      </c>
      <c r="B9" s="2">
        <v>4.4400000000000004</v>
      </c>
      <c r="C9" s="2">
        <v>0.26</v>
      </c>
      <c r="D9" s="2">
        <v>12.464060999999999</v>
      </c>
      <c r="E9" s="1">
        <f>B9/D9*$D$153</f>
        <v>83.252086137896796</v>
      </c>
      <c r="F9" s="1">
        <f>C9/D10*$D$153</f>
        <v>4.8017968781115687</v>
      </c>
      <c r="G9" s="1">
        <f>LINEST(LN(E9:E153),A9:A153,TRUE)</f>
        <v>1.7750102716525256E-2</v>
      </c>
      <c r="H9" s="1">
        <f>EXP($G$9*(A9-$A$153))</f>
        <v>7.7613430665720295E-2</v>
      </c>
      <c r="I9" s="1">
        <f>E9/H9</f>
        <v>1072.6505119514957</v>
      </c>
      <c r="J9" s="1">
        <f>F9/H10</f>
        <v>60.779641304457691</v>
      </c>
      <c r="K9" s="1">
        <f>1+(AVERAGE(J9:J152)/AVERAGE(I9:I153))</f>
        <v>1.0395334130322025</v>
      </c>
      <c r="L9" s="1">
        <f t="shared" ref="L9:L72" si="0">(J9+L10)/$K$9</f>
        <v>1584.3975018176347</v>
      </c>
      <c r="M9" s="1">
        <f>_xlfn.STDEV.S(I9:I153)/_xlfn.STDEV.S(L9:L153)</f>
        <v>1.9860678125607027</v>
      </c>
    </row>
    <row r="10" spans="1:13" x14ac:dyDescent="0.5">
      <c r="A10" s="1">
        <v>1872</v>
      </c>
      <c r="B10" s="2">
        <v>4.8600000000000003</v>
      </c>
      <c r="C10" s="2">
        <v>0.3</v>
      </c>
      <c r="D10" s="2">
        <v>12.654392</v>
      </c>
      <c r="E10" s="1">
        <f t="shared" ref="E10:E73" si="1">B10/D10*$D$153</f>
        <v>89.75666472162392</v>
      </c>
      <c r="F10" s="1">
        <f t="shared" ref="F10:F73" si="2">C10/D11*$D$153</f>
        <v>5.4183265639124292</v>
      </c>
      <c r="H10" s="1">
        <f t="shared" ref="H10:H73" si="3">EXP($G$9*(A10-$A$153))</f>
        <v>7.9003376378257703E-2</v>
      </c>
      <c r="I10" s="1">
        <f t="shared" ref="I10:I73" si="4">E10/H10</f>
        <v>1136.1117566910166</v>
      </c>
      <c r="J10" s="1">
        <f t="shared" ref="J10:J73" si="5">F10/H11</f>
        <v>67.376857705925673</v>
      </c>
      <c r="L10" s="1">
        <f t="shared" si="0"/>
        <v>1586.2545013597232</v>
      </c>
    </row>
    <row r="11" spans="1:13" x14ac:dyDescent="0.5">
      <c r="A11" s="1">
        <v>1873</v>
      </c>
      <c r="B11" s="2">
        <v>5.1100000000000003</v>
      </c>
      <c r="C11" s="2">
        <v>0.33</v>
      </c>
      <c r="D11" s="2">
        <v>12.939807</v>
      </c>
      <c r="E11" s="1">
        <f t="shared" si="1"/>
        <v>92.292162471975047</v>
      </c>
      <c r="F11" s="1">
        <f t="shared" si="2"/>
        <v>6.235262225505009</v>
      </c>
      <c r="H11" s="1">
        <f t="shared" si="3"/>
        <v>8.0418214033687374E-2</v>
      </c>
      <c r="I11" s="1">
        <f t="shared" si="4"/>
        <v>1147.6524762576007</v>
      </c>
      <c r="J11" s="1">
        <f t="shared" si="5"/>
        <v>76.17132795254885</v>
      </c>
      <c r="L11" s="1">
        <f t="shared" si="0"/>
        <v>1581.5876980302419</v>
      </c>
    </row>
    <row r="12" spans="1:13" x14ac:dyDescent="0.5">
      <c r="A12" s="1">
        <v>1874</v>
      </c>
      <c r="B12" s="2">
        <v>4.66</v>
      </c>
      <c r="C12" s="2">
        <v>0.33</v>
      </c>
      <c r="D12" s="2">
        <v>12.368895999999999</v>
      </c>
      <c r="E12" s="1">
        <f t="shared" si="1"/>
        <v>88.049460517737401</v>
      </c>
      <c r="F12" s="1">
        <f t="shared" si="2"/>
        <v>6.6990052942628076</v>
      </c>
      <c r="H12" s="1">
        <f t="shared" si="3"/>
        <v>8.1858389411161164E-2</v>
      </c>
      <c r="I12" s="1">
        <f t="shared" si="4"/>
        <v>1075.6314795723565</v>
      </c>
      <c r="J12" s="1">
        <f t="shared" si="5"/>
        <v>80.396724245987983</v>
      </c>
      <c r="L12" s="1">
        <f t="shared" si="0"/>
        <v>1567.9419297905729</v>
      </c>
    </row>
    <row r="13" spans="1:13" x14ac:dyDescent="0.5">
      <c r="A13" s="1">
        <v>1875</v>
      </c>
      <c r="B13" s="2">
        <v>4.54</v>
      </c>
      <c r="C13" s="2">
        <v>0.3</v>
      </c>
      <c r="D13" s="2">
        <v>11.512651</v>
      </c>
      <c r="E13" s="1">
        <f t="shared" si="1"/>
        <v>92.16207283622164</v>
      </c>
      <c r="F13" s="1">
        <f t="shared" si="2"/>
        <v>6.4639851750437352</v>
      </c>
      <c r="H13" s="1">
        <f t="shared" si="3"/>
        <v>8.3324356273099101E-2</v>
      </c>
      <c r="I13" s="1">
        <f t="shared" si="4"/>
        <v>1106.0640244751073</v>
      </c>
      <c r="J13" s="1">
        <f t="shared" si="5"/>
        <v>76.211342654486842</v>
      </c>
      <c r="L13" s="1">
        <f t="shared" si="0"/>
        <v>1549.5313014655042</v>
      </c>
    </row>
    <row r="14" spans="1:13" x14ac:dyDescent="0.5">
      <c r="A14" s="1">
        <v>1876</v>
      </c>
      <c r="B14" s="2">
        <v>4.46</v>
      </c>
      <c r="C14" s="2">
        <v>0.3</v>
      </c>
      <c r="D14" s="2">
        <v>10.846575</v>
      </c>
      <c r="E14" s="1">
        <f t="shared" si="1"/>
        <v>96.0979129356502</v>
      </c>
      <c r="F14" s="1">
        <f t="shared" si="2"/>
        <v>6.407765126935935</v>
      </c>
      <c r="H14" s="1">
        <f t="shared" si="3"/>
        <v>8.481657650815809E-2</v>
      </c>
      <c r="I14" s="1">
        <f t="shared" si="4"/>
        <v>1133.0086274633711</v>
      </c>
      <c r="J14" s="1">
        <f t="shared" si="5"/>
        <v>74.219337607451621</v>
      </c>
      <c r="L14" s="1">
        <f t="shared" si="0"/>
        <v>1534.5782197581793</v>
      </c>
    </row>
    <row r="15" spans="1:13" x14ac:dyDescent="0.5">
      <c r="A15" s="1">
        <v>1877</v>
      </c>
      <c r="B15" s="2">
        <v>3.55</v>
      </c>
      <c r="C15" s="2">
        <v>0.19</v>
      </c>
      <c r="D15" s="2">
        <v>10.941739999999999</v>
      </c>
      <c r="E15" s="1">
        <f t="shared" si="1"/>
        <v>75.825220668741906</v>
      </c>
      <c r="F15" s="1">
        <f t="shared" si="2"/>
        <v>4.8113447119858286</v>
      </c>
      <c r="H15" s="1">
        <f t="shared" si="3"/>
        <v>8.6335520276761335E-2</v>
      </c>
      <c r="I15" s="1">
        <f t="shared" si="4"/>
        <v>878.26216168817768</v>
      </c>
      <c r="J15" s="1">
        <f t="shared" si="5"/>
        <v>54.747991501072505</v>
      </c>
      <c r="L15" s="1">
        <f t="shared" si="0"/>
        <v>1521.02599674265</v>
      </c>
    </row>
    <row r="16" spans="1:13" x14ac:dyDescent="0.5">
      <c r="A16" s="1">
        <v>1878</v>
      </c>
      <c r="B16" s="2">
        <v>3.25</v>
      </c>
      <c r="C16" s="2">
        <v>0.18</v>
      </c>
      <c r="D16" s="2">
        <v>9.2290893000000001</v>
      </c>
      <c r="E16" s="1">
        <f t="shared" si="1"/>
        <v>82.299317441862868</v>
      </c>
      <c r="F16" s="1">
        <f t="shared" si="2"/>
        <v>5.0820113313643347</v>
      </c>
      <c r="H16" s="1">
        <f t="shared" si="3"/>
        <v>8.7881666159233901E-2</v>
      </c>
      <c r="I16" s="1">
        <f t="shared" si="4"/>
        <v>936.47880199202973</v>
      </c>
      <c r="J16" s="1">
        <f t="shared" si="5"/>
        <v>56.810495242173545</v>
      </c>
      <c r="L16" s="1">
        <f t="shared" si="0"/>
        <v>1526.4093542035223</v>
      </c>
    </row>
    <row r="17" spans="1:12" x14ac:dyDescent="0.5">
      <c r="A17" s="1">
        <v>1879</v>
      </c>
      <c r="B17" s="2">
        <v>3.58</v>
      </c>
      <c r="C17" s="2">
        <v>0.2</v>
      </c>
      <c r="D17" s="2">
        <v>8.2776793000000009</v>
      </c>
      <c r="E17" s="1">
        <f t="shared" si="1"/>
        <v>101.07555870157955</v>
      </c>
      <c r="F17" s="1">
        <f t="shared" si="2"/>
        <v>4.6786639873559341</v>
      </c>
      <c r="H17" s="1">
        <f t="shared" si="3"/>
        <v>8.9455501306590954E-2</v>
      </c>
      <c r="I17" s="1">
        <f t="shared" si="4"/>
        <v>1129.8976275943405</v>
      </c>
      <c r="J17" s="1">
        <f t="shared" si="5"/>
        <v>51.38141150179122</v>
      </c>
      <c r="L17" s="1">
        <f t="shared" si="0"/>
        <v>1529.943030417294</v>
      </c>
    </row>
    <row r="18" spans="1:12" x14ac:dyDescent="0.5">
      <c r="A18" s="1">
        <v>1880</v>
      </c>
      <c r="B18" s="2">
        <v>5.1100000000000003</v>
      </c>
      <c r="C18" s="2">
        <v>0.26</v>
      </c>
      <c r="D18" s="2">
        <v>9.9903306000000001</v>
      </c>
      <c r="E18" s="1">
        <f t="shared" si="1"/>
        <v>119.53986487694412</v>
      </c>
      <c r="F18" s="1">
        <f t="shared" si="2"/>
        <v>6.4509090039707111</v>
      </c>
      <c r="H18" s="1">
        <f t="shared" si="3"/>
        <v>9.1057521594026858E-2</v>
      </c>
      <c r="I18" s="1">
        <f t="shared" si="4"/>
        <v>1312.7950638707657</v>
      </c>
      <c r="J18" s="1">
        <f t="shared" si="5"/>
        <v>69.597929319446308</v>
      </c>
      <c r="L18" s="1">
        <f t="shared" si="0"/>
        <v>1539.0454886527291</v>
      </c>
    </row>
    <row r="19" spans="1:12" x14ac:dyDescent="0.5">
      <c r="A19" s="1">
        <v>1881</v>
      </c>
      <c r="B19" s="2">
        <v>6.19</v>
      </c>
      <c r="C19" s="2">
        <v>0.32</v>
      </c>
      <c r="D19" s="2">
        <v>9.4194198</v>
      </c>
      <c r="E19" s="1">
        <f t="shared" si="1"/>
        <v>153.58125667145657</v>
      </c>
      <c r="F19" s="1">
        <f t="shared" si="2"/>
        <v>7.3459704653369444</v>
      </c>
      <c r="H19" s="1">
        <f t="shared" si="3"/>
        <v>9.2688231777152422E-2</v>
      </c>
      <c r="I19" s="1">
        <f t="shared" si="4"/>
        <v>1656.9660864898949</v>
      </c>
      <c r="J19" s="1">
        <f t="shared" si="5"/>
        <v>77.860252733612512</v>
      </c>
      <c r="L19" s="1">
        <f t="shared" si="0"/>
        <v>1530.2912803115389</v>
      </c>
    </row>
    <row r="20" spans="1:12" x14ac:dyDescent="0.5">
      <c r="A20" s="1">
        <v>1882</v>
      </c>
      <c r="B20" s="2">
        <v>5.92</v>
      </c>
      <c r="C20" s="2">
        <v>0.32</v>
      </c>
      <c r="D20" s="2">
        <v>10.180580000000001</v>
      </c>
      <c r="E20" s="1">
        <f t="shared" si="1"/>
        <v>135.90045360873347</v>
      </c>
      <c r="F20" s="1">
        <f t="shared" si="2"/>
        <v>7.4858623797694941</v>
      </c>
      <c r="H20" s="1">
        <f t="shared" si="3"/>
        <v>9.4348145651030835E-2</v>
      </c>
      <c r="I20" s="1">
        <f t="shared" si="4"/>
        <v>1440.4146755718314</v>
      </c>
      <c r="J20" s="1">
        <f t="shared" si="5"/>
        <v>77.947052665707631</v>
      </c>
      <c r="L20" s="1">
        <f t="shared" si="0"/>
        <v>1512.9286648220605</v>
      </c>
    </row>
    <row r="21" spans="1:12" x14ac:dyDescent="0.5">
      <c r="A21" s="1">
        <v>1883</v>
      </c>
      <c r="B21" s="2">
        <v>5.81</v>
      </c>
      <c r="C21" s="2">
        <v>0.33</v>
      </c>
      <c r="D21" s="2">
        <v>9.9903306000000001</v>
      </c>
      <c r="E21" s="1">
        <f t="shared" si="1"/>
        <v>135.91518883268986</v>
      </c>
      <c r="F21" s="1">
        <f t="shared" si="2"/>
        <v>8.3565460787122312</v>
      </c>
      <c r="H21" s="1">
        <f t="shared" si="3"/>
        <v>9.6037786212061063E-2</v>
      </c>
      <c r="I21" s="1">
        <f t="shared" si="4"/>
        <v>1415.2261749617542</v>
      </c>
      <c r="J21" s="1">
        <f t="shared" si="5"/>
        <v>85.482241200584895</v>
      </c>
      <c r="L21" s="1">
        <f t="shared" si="0"/>
        <v>1494.7928459510219</v>
      </c>
    </row>
    <row r="22" spans="1:12" x14ac:dyDescent="0.5">
      <c r="A22" s="1">
        <v>1884</v>
      </c>
      <c r="B22" s="2">
        <v>5.18</v>
      </c>
      <c r="C22" s="2">
        <v>0.31</v>
      </c>
      <c r="D22" s="2">
        <v>9.2290893000000001</v>
      </c>
      <c r="E22" s="1">
        <f t="shared" si="1"/>
        <v>131.17245056887683</v>
      </c>
      <c r="F22" s="1">
        <f t="shared" si="2"/>
        <v>8.7523528484607986</v>
      </c>
      <c r="H22" s="1">
        <f t="shared" si="3"/>
        <v>9.7757685822760731E-2</v>
      </c>
      <c r="I22" s="1">
        <f t="shared" si="4"/>
        <v>1341.8121497546354</v>
      </c>
      <c r="J22" s="1">
        <f t="shared" si="5"/>
        <v>87.955931825499761</v>
      </c>
      <c r="L22" s="1">
        <f t="shared" si="0"/>
        <v>1468.4048677270002</v>
      </c>
    </row>
    <row r="23" spans="1:12" x14ac:dyDescent="0.5">
      <c r="A23" s="1">
        <v>1885</v>
      </c>
      <c r="B23" s="2">
        <v>4.24</v>
      </c>
      <c r="C23" s="2">
        <v>0.24</v>
      </c>
      <c r="D23" s="2">
        <v>8.2776793000000009</v>
      </c>
      <c r="E23" s="1">
        <f t="shared" si="1"/>
        <v>119.70960024991544</v>
      </c>
      <c r="F23" s="1">
        <f t="shared" si="2"/>
        <v>7.0180244139806698</v>
      </c>
      <c r="H23" s="1">
        <f t="shared" si="3"/>
        <v>9.9508386379500088E-2</v>
      </c>
      <c r="I23" s="1">
        <f t="shared" si="4"/>
        <v>1203.0101643229646</v>
      </c>
      <c r="J23" s="1">
        <f t="shared" si="5"/>
        <v>69.286148325399935</v>
      </c>
      <c r="L23" s="1">
        <f t="shared" si="0"/>
        <v>1438.4999920358484</v>
      </c>
    </row>
    <row r="24" spans="1:12" x14ac:dyDescent="0.5">
      <c r="A24" s="1">
        <v>1886</v>
      </c>
      <c r="B24" s="2">
        <v>5.2</v>
      </c>
      <c r="C24" s="2">
        <v>0.22</v>
      </c>
      <c r="D24" s="2">
        <v>7.9922320999999998</v>
      </c>
      <c r="E24" s="1">
        <f t="shared" si="1"/>
        <v>152.05719563624785</v>
      </c>
      <c r="F24" s="1">
        <f t="shared" si="2"/>
        <v>6.4331890461489474</v>
      </c>
      <c r="H24" s="1">
        <f t="shared" si="3"/>
        <v>0.10129043948323939</v>
      </c>
      <c r="I24" s="1">
        <f t="shared" si="4"/>
        <v>1501.1998803836652</v>
      </c>
      <c r="J24" s="1">
        <f t="shared" si="5"/>
        <v>62.3948990878297</v>
      </c>
      <c r="L24" s="1">
        <f t="shared" si="0"/>
        <v>1426.0826580424218</v>
      </c>
    </row>
    <row r="25" spans="1:12" x14ac:dyDescent="0.5">
      <c r="A25" s="1">
        <v>1887</v>
      </c>
      <c r="B25" s="2">
        <v>5.58</v>
      </c>
      <c r="C25" s="2">
        <v>0.25</v>
      </c>
      <c r="D25" s="2">
        <v>7.9922320999999998</v>
      </c>
      <c r="E25" s="1">
        <f t="shared" si="1"/>
        <v>163.16906762505056</v>
      </c>
      <c r="F25" s="1">
        <f t="shared" si="2"/>
        <v>6.9781242565997221</v>
      </c>
      <c r="H25" s="1">
        <f t="shared" si="3"/>
        <v>0.10310440661332457</v>
      </c>
      <c r="I25" s="1">
        <f t="shared" si="4"/>
        <v>1582.5615314094985</v>
      </c>
      <c r="J25" s="1">
        <f t="shared" si="5"/>
        <v>66.489443753487379</v>
      </c>
      <c r="L25" s="1">
        <f t="shared" si="0"/>
        <v>1420.0656736930443</v>
      </c>
    </row>
    <row r="26" spans="1:12" x14ac:dyDescent="0.5">
      <c r="A26" s="1">
        <v>1888</v>
      </c>
      <c r="B26" s="2">
        <v>5.31</v>
      </c>
      <c r="C26" s="2">
        <v>0.23</v>
      </c>
      <c r="D26" s="2">
        <v>8.3728446000000005</v>
      </c>
      <c r="E26" s="1">
        <f t="shared" si="1"/>
        <v>148.21535921017809</v>
      </c>
      <c r="F26" s="1">
        <f t="shared" si="2"/>
        <v>6.7256067300648086</v>
      </c>
      <c r="H26" s="1">
        <f t="shared" si="3"/>
        <v>0.10495085930439474</v>
      </c>
      <c r="I26" s="1">
        <f t="shared" si="4"/>
        <v>1412.2357853240719</v>
      </c>
      <c r="J26" s="1">
        <f t="shared" si="5"/>
        <v>62.955937931403604</v>
      </c>
      <c r="L26" s="1">
        <f t="shared" si="0"/>
        <v>1409.716272750517</v>
      </c>
    </row>
    <row r="27" spans="1:12" x14ac:dyDescent="0.5">
      <c r="A27" s="1">
        <v>1889</v>
      </c>
      <c r="B27" s="2">
        <v>5.24</v>
      </c>
      <c r="C27" s="2">
        <v>0.22</v>
      </c>
      <c r="D27" s="2">
        <v>7.9922320999999998</v>
      </c>
      <c r="E27" s="1">
        <f t="shared" si="1"/>
        <v>153.22686637191129</v>
      </c>
      <c r="F27" s="1">
        <f t="shared" si="2"/>
        <v>6.7548464742587608</v>
      </c>
      <c r="H27" s="1">
        <f t="shared" si="3"/>
        <v>0.10683037932645825</v>
      </c>
      <c r="I27" s="1">
        <f t="shared" si="4"/>
        <v>1434.3004989589342</v>
      </c>
      <c r="J27" s="1">
        <f t="shared" si="5"/>
        <v>62.117209925474299</v>
      </c>
      <c r="L27" s="1">
        <f t="shared" si="0"/>
        <v>1402.4912304879765</v>
      </c>
    </row>
    <row r="28" spans="1:12" x14ac:dyDescent="0.5">
      <c r="A28" s="1">
        <v>1890</v>
      </c>
      <c r="B28" s="2">
        <v>5.38</v>
      </c>
      <c r="C28" s="2">
        <v>0.22</v>
      </c>
      <c r="D28" s="2">
        <v>7.6116519</v>
      </c>
      <c r="E28" s="1">
        <f t="shared" si="1"/>
        <v>165.18670014323698</v>
      </c>
      <c r="F28" s="1">
        <f t="shared" si="2"/>
        <v>6.5900951327246471</v>
      </c>
      <c r="H28" s="1">
        <f t="shared" si="3"/>
        <v>0.1087435588681937</v>
      </c>
      <c r="I28" s="1">
        <f t="shared" si="4"/>
        <v>1519.0481336320534</v>
      </c>
      <c r="J28" s="1">
        <f t="shared" si="5"/>
        <v>59.53596127642183</v>
      </c>
      <c r="L28" s="1">
        <f t="shared" si="0"/>
        <v>1395.8192856514254</v>
      </c>
    </row>
    <row r="29" spans="1:12" x14ac:dyDescent="0.5">
      <c r="A29" s="1">
        <v>1891</v>
      </c>
      <c r="B29" s="2">
        <v>4.84</v>
      </c>
      <c r="C29" s="2">
        <v>0.22</v>
      </c>
      <c r="D29" s="2">
        <v>7.8019420000000004</v>
      </c>
      <c r="E29" s="1">
        <f t="shared" si="1"/>
        <v>144.9820929199422</v>
      </c>
      <c r="F29" s="1">
        <f t="shared" si="2"/>
        <v>7.018024469860122</v>
      </c>
      <c r="H29" s="1">
        <f t="shared" si="3"/>
        <v>0.11069100072353309</v>
      </c>
      <c r="I29" s="1">
        <f t="shared" si="4"/>
        <v>1309.79114808128</v>
      </c>
      <c r="J29" s="1">
        <f t="shared" si="5"/>
        <v>62.28648063655811</v>
      </c>
      <c r="L29" s="1">
        <f t="shared" si="0"/>
        <v>1391.4648247129751</v>
      </c>
    </row>
    <row r="30" spans="1:12" x14ac:dyDescent="0.5">
      <c r="A30" s="1">
        <v>1892</v>
      </c>
      <c r="B30" s="2">
        <v>5.51</v>
      </c>
      <c r="C30" s="2">
        <v>0.24</v>
      </c>
      <c r="D30" s="2">
        <v>7.3262127000000001</v>
      </c>
      <c r="E30" s="1">
        <f t="shared" si="1"/>
        <v>175.76961285876942</v>
      </c>
      <c r="F30" s="1">
        <f t="shared" si="2"/>
        <v>7.1025747695882595</v>
      </c>
      <c r="H30" s="1">
        <f t="shared" si="3"/>
        <v>0.11267331848158713</v>
      </c>
      <c r="I30" s="1">
        <f t="shared" si="4"/>
        <v>1559.993219579251</v>
      </c>
      <c r="J30" s="1">
        <f t="shared" si="5"/>
        <v>61.927843534499445</v>
      </c>
      <c r="L30" s="1">
        <f t="shared" si="0"/>
        <v>1384.1876977115762</v>
      </c>
    </row>
    <row r="31" spans="1:12" x14ac:dyDescent="0.5">
      <c r="A31" s="1">
        <v>1893</v>
      </c>
      <c r="B31" s="2">
        <v>5.61</v>
      </c>
      <c r="C31" s="2">
        <v>0.25</v>
      </c>
      <c r="D31" s="2">
        <v>7.8970910999999999</v>
      </c>
      <c r="E31" s="1">
        <f t="shared" si="1"/>
        <v>166.02268523912559</v>
      </c>
      <c r="F31" s="1">
        <f t="shared" si="2"/>
        <v>8.528850554854996</v>
      </c>
      <c r="H31" s="1">
        <f t="shared" si="3"/>
        <v>0.11469113671997119</v>
      </c>
      <c r="I31" s="1">
        <f t="shared" si="4"/>
        <v>1447.5633426189247</v>
      </c>
      <c r="J31" s="1">
        <f t="shared" si="5"/>
        <v>73.055324785583423</v>
      </c>
      <c r="L31" s="1">
        <f t="shared" si="0"/>
        <v>1376.9815181448018</v>
      </c>
    </row>
    <row r="32" spans="1:12" x14ac:dyDescent="0.5">
      <c r="A32" s="1">
        <v>1894</v>
      </c>
      <c r="B32" s="2">
        <v>4.32</v>
      </c>
      <c r="C32" s="2">
        <v>0.21</v>
      </c>
      <c r="D32" s="2">
        <v>6.8504835000000002</v>
      </c>
      <c r="E32" s="1">
        <f t="shared" si="1"/>
        <v>147.37853758789433</v>
      </c>
      <c r="F32" s="1">
        <f t="shared" si="2"/>
        <v>7.4757164162162653</v>
      </c>
      <c r="H32" s="1">
        <f t="shared" si="3"/>
        <v>0.11674509120159385</v>
      </c>
      <c r="I32" s="1">
        <f t="shared" si="4"/>
        <v>1262.3960122948815</v>
      </c>
      <c r="J32" s="1">
        <f t="shared" si="5"/>
        <v>62.907933359896703</v>
      </c>
      <c r="L32" s="1">
        <f t="shared" si="0"/>
        <v>1358.3629724537461</v>
      </c>
    </row>
    <row r="33" spans="1:12" x14ac:dyDescent="0.5">
      <c r="A33" s="1">
        <v>1895</v>
      </c>
      <c r="B33" s="2">
        <v>4.25</v>
      </c>
      <c r="C33" s="2">
        <v>0.19</v>
      </c>
      <c r="D33" s="2">
        <v>6.5650523999999999</v>
      </c>
      <c r="E33" s="1">
        <f t="shared" si="1"/>
        <v>151.29426080437682</v>
      </c>
      <c r="F33" s="1">
        <f t="shared" si="2"/>
        <v>6.667123209965645</v>
      </c>
      <c r="H33" s="1">
        <f t="shared" si="3"/>
        <v>0.11883582907496965</v>
      </c>
      <c r="I33" s="1">
        <f t="shared" si="4"/>
        <v>1273.1367465693381</v>
      </c>
      <c r="J33" s="1">
        <f t="shared" si="5"/>
        <v>55.116586005842521</v>
      </c>
      <c r="L33" s="1">
        <f t="shared" si="0"/>
        <v>1349.1557635315135</v>
      </c>
    </row>
    <row r="34" spans="1:12" x14ac:dyDescent="0.5">
      <c r="A34" s="1">
        <v>1896</v>
      </c>
      <c r="B34" s="2">
        <v>4.2699999999999996</v>
      </c>
      <c r="C34" s="2">
        <v>0.18</v>
      </c>
      <c r="D34" s="2">
        <v>6.6601933999999998</v>
      </c>
      <c r="E34" s="1">
        <f t="shared" si="1"/>
        <v>149.83482161343841</v>
      </c>
      <c r="F34" s="1">
        <f t="shared" si="2"/>
        <v>6.5019920776868476</v>
      </c>
      <c r="H34" s="1">
        <f t="shared" si="3"/>
        <v>0.1209640090781187</v>
      </c>
      <c r="I34" s="1">
        <f t="shared" si="4"/>
        <v>1238.6727486576185</v>
      </c>
      <c r="J34" s="1">
        <f t="shared" si="5"/>
        <v>52.805783673731689</v>
      </c>
      <c r="L34" s="1">
        <f t="shared" si="0"/>
        <v>1347.3759095701389</v>
      </c>
    </row>
    <row r="35" spans="1:12" x14ac:dyDescent="0.5">
      <c r="A35" s="1">
        <v>1897</v>
      </c>
      <c r="B35" s="2">
        <v>4.22</v>
      </c>
      <c r="C35" s="2">
        <v>0.18</v>
      </c>
      <c r="D35" s="2">
        <v>6.4699033000000004</v>
      </c>
      <c r="E35" s="1">
        <f t="shared" si="1"/>
        <v>152.43559204354722</v>
      </c>
      <c r="F35" s="1">
        <f t="shared" si="2"/>
        <v>6.3162219883885049</v>
      </c>
      <c r="H35" s="1">
        <f t="shared" si="3"/>
        <v>0.12313030174611864</v>
      </c>
      <c r="I35" s="1">
        <f t="shared" si="4"/>
        <v>1238.0022616841541</v>
      </c>
      <c r="J35" s="1">
        <f t="shared" si="5"/>
        <v>50.394561403757343</v>
      </c>
      <c r="L35" s="1">
        <f t="shared" si="0"/>
        <v>1347.8364942390831</v>
      </c>
    </row>
    <row r="36" spans="1:12" x14ac:dyDescent="0.5">
      <c r="A36" s="1">
        <v>1898</v>
      </c>
      <c r="B36" s="2">
        <v>4.88</v>
      </c>
      <c r="C36" s="2">
        <v>0.2</v>
      </c>
      <c r="D36" s="2">
        <v>6.6601933999999998</v>
      </c>
      <c r="E36" s="1">
        <f t="shared" si="1"/>
        <v>171.23979612964391</v>
      </c>
      <c r="F36" s="1">
        <f t="shared" si="2"/>
        <v>6.9191754526139864</v>
      </c>
      <c r="H36" s="1">
        <f t="shared" si="3"/>
        <v>0.12533538962237256</v>
      </c>
      <c r="I36" s="1">
        <f t="shared" si="4"/>
        <v>1366.2525536129767</v>
      </c>
      <c r="J36" s="1">
        <f t="shared" si="5"/>
        <v>54.234027407495837</v>
      </c>
      <c r="L36" s="1">
        <f t="shared" si="0"/>
        <v>1350.7265096619553</v>
      </c>
    </row>
    <row r="37" spans="1:12" x14ac:dyDescent="0.5">
      <c r="A37" s="1">
        <v>1899</v>
      </c>
      <c r="B37" s="2">
        <v>6.08</v>
      </c>
      <c r="C37" s="2">
        <v>0.21</v>
      </c>
      <c r="D37" s="2">
        <v>6.7553425000000002</v>
      </c>
      <c r="E37" s="1">
        <f t="shared" si="1"/>
        <v>210.34293375946518</v>
      </c>
      <c r="F37" s="1">
        <f t="shared" si="2"/>
        <v>6.2147529233897272</v>
      </c>
      <c r="H37" s="1">
        <f t="shared" si="3"/>
        <v>0.12757996747366152</v>
      </c>
      <c r="I37" s="1">
        <f t="shared" si="4"/>
        <v>1648.7144331878735</v>
      </c>
      <c r="J37" s="1">
        <f t="shared" si="5"/>
        <v>47.85558268793983</v>
      </c>
      <c r="L37" s="1">
        <f t="shared" si="0"/>
        <v>1349.8913112544708</v>
      </c>
    </row>
    <row r="38" spans="1:12" x14ac:dyDescent="0.5">
      <c r="A38" s="1">
        <v>1900</v>
      </c>
      <c r="B38" s="2">
        <v>6.1</v>
      </c>
      <c r="C38" s="2">
        <v>0.3</v>
      </c>
      <c r="D38" s="2">
        <v>7.8970910999999999</v>
      </c>
      <c r="E38" s="1">
        <f t="shared" si="1"/>
        <v>180.52377539370161</v>
      </c>
      <c r="F38" s="1">
        <f t="shared" si="2"/>
        <v>9.0974418165564028</v>
      </c>
      <c r="H38" s="1">
        <f t="shared" si="3"/>
        <v>0.12986474250904728</v>
      </c>
      <c r="I38" s="1">
        <f t="shared" si="4"/>
        <v>1390.0907352211095</v>
      </c>
      <c r="J38" s="1">
        <f t="shared" si="5"/>
        <v>68.82072703595496</v>
      </c>
      <c r="L38" s="1">
        <f t="shared" si="0"/>
        <v>1355.4015393229354</v>
      </c>
    </row>
    <row r="39" spans="1:12" x14ac:dyDescent="0.5">
      <c r="A39" s="1">
        <v>1901</v>
      </c>
      <c r="B39" s="2">
        <v>7.07</v>
      </c>
      <c r="C39" s="2">
        <v>0.32</v>
      </c>
      <c r="D39" s="2">
        <v>7.7067928999999999</v>
      </c>
      <c r="E39" s="1">
        <f t="shared" si="1"/>
        <v>214.39637881017927</v>
      </c>
      <c r="F39" s="1">
        <f t="shared" si="2"/>
        <v>9.4700996927843466</v>
      </c>
      <c r="H39" s="1">
        <f t="shared" si="3"/>
        <v>0.13219043460269608</v>
      </c>
      <c r="I39" s="1">
        <f t="shared" si="4"/>
        <v>1621.8751338140057</v>
      </c>
      <c r="J39" s="1">
        <f t="shared" si="5"/>
        <v>70.379430588525011</v>
      </c>
      <c r="L39" s="1">
        <f t="shared" si="0"/>
        <v>1340.1644611655172</v>
      </c>
    </row>
    <row r="40" spans="1:12" x14ac:dyDescent="0.5">
      <c r="A40" s="1">
        <v>1902</v>
      </c>
      <c r="B40" s="2">
        <v>8.1199999999999992</v>
      </c>
      <c r="C40" s="2">
        <v>0.33</v>
      </c>
      <c r="D40" s="2">
        <v>7.8970910999999999</v>
      </c>
      <c r="E40" s="1">
        <f t="shared" si="1"/>
        <v>240.30377970440279</v>
      </c>
      <c r="F40" s="1">
        <f t="shared" si="2"/>
        <v>8.9074842351398704</v>
      </c>
      <c r="H40" s="1">
        <f t="shared" si="3"/>
        <v>0.13455777652069262</v>
      </c>
      <c r="I40" s="1">
        <f t="shared" si="4"/>
        <v>1785.878051183822</v>
      </c>
      <c r="J40" s="1">
        <f t="shared" si="5"/>
        <v>65.033554053264453</v>
      </c>
      <c r="L40" s="1">
        <f t="shared" si="0"/>
        <v>1322.7663057513275</v>
      </c>
    </row>
    <row r="41" spans="1:12" x14ac:dyDescent="0.5">
      <c r="A41" s="1">
        <v>1903</v>
      </c>
      <c r="B41" s="2">
        <v>8.4600000000000009</v>
      </c>
      <c r="C41" s="2">
        <v>0.35</v>
      </c>
      <c r="D41" s="2">
        <v>8.6582594999999998</v>
      </c>
      <c r="E41" s="1">
        <f t="shared" si="1"/>
        <v>228.35550493722209</v>
      </c>
      <c r="F41" s="1">
        <f t="shared" si="2"/>
        <v>9.8816886998750935</v>
      </c>
      <c r="H41" s="1">
        <f t="shared" si="3"/>
        <v>0.13696751415191566</v>
      </c>
      <c r="I41" s="1">
        <f t="shared" si="4"/>
        <v>1667.2238402745975</v>
      </c>
      <c r="J41" s="1">
        <f t="shared" si="5"/>
        <v>70.87691773907251</v>
      </c>
      <c r="L41" s="1">
        <f t="shared" si="0"/>
        <v>1310.0262184084111</v>
      </c>
    </row>
    <row r="42" spans="1:12" x14ac:dyDescent="0.5">
      <c r="A42" s="1">
        <v>1904</v>
      </c>
      <c r="B42" s="2">
        <v>6.68</v>
      </c>
      <c r="C42" s="2">
        <v>0.31</v>
      </c>
      <c r="D42" s="2">
        <v>8.2776793000000009</v>
      </c>
      <c r="E42" s="1">
        <f t="shared" si="1"/>
        <v>188.59908718618752</v>
      </c>
      <c r="F42" s="1">
        <f t="shared" si="2"/>
        <v>8.5557130740670235</v>
      </c>
      <c r="H42" s="1">
        <f t="shared" si="3"/>
        <v>0.1394204067430487</v>
      </c>
      <c r="I42" s="1">
        <f t="shared" si="4"/>
        <v>1352.7366014200127</v>
      </c>
      <c r="J42" s="1">
        <f t="shared" si="5"/>
        <v>60.286642056214731</v>
      </c>
      <c r="L42" s="1">
        <f t="shared" si="0"/>
        <v>1290.9391082446925</v>
      </c>
    </row>
    <row r="43" spans="1:12" x14ac:dyDescent="0.5">
      <c r="A43" s="1">
        <v>1905</v>
      </c>
      <c r="B43" s="2">
        <v>8.43</v>
      </c>
      <c r="C43" s="2">
        <v>0.33</v>
      </c>
      <c r="D43" s="2">
        <v>8.4679289000000004</v>
      </c>
      <c r="E43" s="1">
        <f t="shared" si="1"/>
        <v>232.6601974657581</v>
      </c>
      <c r="F43" s="1">
        <f t="shared" si="2"/>
        <v>9.1076945627165102</v>
      </c>
      <c r="H43" s="1">
        <f t="shared" si="3"/>
        <v>0.1419172271377992</v>
      </c>
      <c r="I43" s="1">
        <f t="shared" si="4"/>
        <v>1639.4077178512587</v>
      </c>
      <c r="J43" s="1">
        <f t="shared" si="5"/>
        <v>63.047020722981415</v>
      </c>
      <c r="L43" s="1">
        <f t="shared" si="0"/>
        <v>1281.6876951541383</v>
      </c>
    </row>
    <row r="44" spans="1:12" x14ac:dyDescent="0.5">
      <c r="A44" s="1">
        <v>1906</v>
      </c>
      <c r="B44" s="2">
        <v>9.8699999999999992</v>
      </c>
      <c r="C44" s="2">
        <v>0.4</v>
      </c>
      <c r="D44" s="2">
        <v>8.4679289000000004</v>
      </c>
      <c r="E44" s="1">
        <f t="shared" si="1"/>
        <v>272.40286464852107</v>
      </c>
      <c r="F44" s="1">
        <f t="shared" si="2"/>
        <v>10.56480803076758</v>
      </c>
      <c r="H44" s="1">
        <f t="shared" si="3"/>
        <v>0.14445876202040175</v>
      </c>
      <c r="I44" s="1">
        <f t="shared" si="4"/>
        <v>1885.6790743509896</v>
      </c>
      <c r="J44" s="1">
        <f t="shared" si="5"/>
        <v>71.847051441504917</v>
      </c>
      <c r="L44" s="1">
        <f t="shared" si="0"/>
        <v>1269.310163461977</v>
      </c>
    </row>
    <row r="45" spans="1:12" x14ac:dyDescent="0.5">
      <c r="A45" s="1">
        <v>1907</v>
      </c>
      <c r="B45" s="2">
        <v>9.56</v>
      </c>
      <c r="C45" s="2">
        <v>0.44</v>
      </c>
      <c r="D45" s="2">
        <v>8.8485090999999993</v>
      </c>
      <c r="E45" s="1">
        <f t="shared" si="1"/>
        <v>252.49891193534518</v>
      </c>
      <c r="F45" s="1">
        <f t="shared" si="2"/>
        <v>11.876645646853158</v>
      </c>
      <c r="H45" s="1">
        <f t="shared" si="3"/>
        <v>0.14704581216348228</v>
      </c>
      <c r="I45" s="1">
        <f t="shared" si="4"/>
        <v>1717.1445294519674</v>
      </c>
      <c r="J45" s="1">
        <f t="shared" si="5"/>
        <v>79.347339026712078</v>
      </c>
      <c r="L45" s="1">
        <f t="shared" si="0"/>
        <v>1247.643274978587</v>
      </c>
    </row>
    <row r="46" spans="1:12" x14ac:dyDescent="0.5">
      <c r="A46" s="1">
        <v>1908</v>
      </c>
      <c r="B46" s="2">
        <v>6.85</v>
      </c>
      <c r="C46" s="2">
        <v>0.4</v>
      </c>
      <c r="D46" s="2">
        <v>8.6582594999999998</v>
      </c>
      <c r="E46" s="1">
        <f t="shared" si="1"/>
        <v>184.89777882032755</v>
      </c>
      <c r="F46" s="1">
        <f t="shared" si="2"/>
        <v>10.452393034343915</v>
      </c>
      <c r="H46" s="1">
        <f t="shared" si="3"/>
        <v>0.1496791926803609</v>
      </c>
      <c r="I46" s="1">
        <f t="shared" si="4"/>
        <v>1235.2938007567675</v>
      </c>
      <c r="J46" s="1">
        <f t="shared" si="5"/>
        <v>68.603382332039487</v>
      </c>
      <c r="L46" s="1">
        <f t="shared" si="0"/>
        <v>1217.6195328584533</v>
      </c>
    </row>
    <row r="47" spans="1:12" x14ac:dyDescent="0.5">
      <c r="A47" s="1">
        <v>1909</v>
      </c>
      <c r="B47" s="2">
        <v>9.06</v>
      </c>
      <c r="C47" s="2">
        <v>0.44</v>
      </c>
      <c r="D47" s="2">
        <v>8.9436744000000008</v>
      </c>
      <c r="E47" s="1">
        <f t="shared" si="1"/>
        <v>236.7467022278897</v>
      </c>
      <c r="F47" s="1">
        <f t="shared" si="2"/>
        <v>10.39205277348929</v>
      </c>
      <c r="H47" s="1">
        <f t="shared" si="3"/>
        <v>0.1523597332818733</v>
      </c>
      <c r="I47" s="1">
        <f t="shared" si="4"/>
        <v>1553.8666098206945</v>
      </c>
      <c r="J47" s="1">
        <f t="shared" si="5"/>
        <v>67.007338475015601</v>
      </c>
      <c r="L47" s="1">
        <f t="shared" si="0"/>
        <v>1197.1528064349845</v>
      </c>
    </row>
    <row r="48" spans="1:12" x14ac:dyDescent="0.5">
      <c r="A48" s="1">
        <v>1910</v>
      </c>
      <c r="B48" s="2">
        <v>10.08</v>
      </c>
      <c r="C48" s="2">
        <v>0.47</v>
      </c>
      <c r="D48" s="2">
        <v>9.8951653000000004</v>
      </c>
      <c r="E48" s="1">
        <f t="shared" si="1"/>
        <v>238.07248171993646</v>
      </c>
      <c r="F48" s="1">
        <f t="shared" si="2"/>
        <v>11.90174744543863</v>
      </c>
      <c r="H48" s="1">
        <f t="shared" si="3"/>
        <v>0.15508827853779147</v>
      </c>
      <c r="I48" s="1">
        <f t="shared" si="4"/>
        <v>1535.0772087003572</v>
      </c>
      <c r="J48" s="1">
        <f t="shared" si="5"/>
        <v>75.391603998604253</v>
      </c>
      <c r="L48" s="1">
        <f t="shared" si="0"/>
        <v>1177.4730043194236</v>
      </c>
    </row>
    <row r="49" spans="1:12" x14ac:dyDescent="0.5">
      <c r="A49" s="1">
        <v>1911</v>
      </c>
      <c r="B49" s="2">
        <v>9.27</v>
      </c>
      <c r="C49" s="2">
        <v>0.47</v>
      </c>
      <c r="D49" s="2">
        <v>9.2290893000000001</v>
      </c>
      <c r="E49" s="1">
        <f t="shared" si="1"/>
        <v>234.7429762110981</v>
      </c>
      <c r="F49" s="1">
        <f t="shared" si="2"/>
        <v>12.02564373459397</v>
      </c>
      <c r="H49" s="1">
        <f t="shared" si="3"/>
        <v>0.15786568814292598</v>
      </c>
      <c r="I49" s="1">
        <f t="shared" si="4"/>
        <v>1486.9790831214073</v>
      </c>
      <c r="J49" s="1">
        <f t="shared" si="5"/>
        <v>74.836215135869594</v>
      </c>
      <c r="L49" s="1">
        <f t="shared" si="0"/>
        <v>1148.6309269348474</v>
      </c>
    </row>
    <row r="50" spans="1:12" x14ac:dyDescent="0.5">
      <c r="A50" s="1">
        <v>1912</v>
      </c>
      <c r="B50" s="2">
        <v>9.1199999999999992</v>
      </c>
      <c r="C50" s="2">
        <v>0.48</v>
      </c>
      <c r="D50" s="2">
        <v>9.1340050000000002</v>
      </c>
      <c r="E50" s="1">
        <f t="shared" si="1"/>
        <v>233.3486614031851</v>
      </c>
      <c r="F50" s="1">
        <f t="shared" si="2"/>
        <v>11.446873469387754</v>
      </c>
      <c r="H50" s="1">
        <f t="shared" si="3"/>
        <v>0.16069283718799379</v>
      </c>
      <c r="I50" s="1">
        <f t="shared" si="4"/>
        <v>1452.1410256151717</v>
      </c>
      <c r="J50" s="1">
        <f t="shared" si="5"/>
        <v>69.981233297564444</v>
      </c>
      <c r="L50" s="1">
        <f t="shared" si="0"/>
        <v>1119.2040126550546</v>
      </c>
    </row>
    <row r="51" spans="1:12" x14ac:dyDescent="0.5">
      <c r="A51" s="1">
        <v>1913</v>
      </c>
      <c r="B51" s="2">
        <v>9.3000000000000007</v>
      </c>
      <c r="C51" s="2">
        <v>0.48</v>
      </c>
      <c r="D51" s="2">
        <v>9.8000000000000007</v>
      </c>
      <c r="E51" s="1">
        <f t="shared" si="1"/>
        <v>221.78317346938775</v>
      </c>
      <c r="F51" s="1">
        <f t="shared" si="2"/>
        <v>11.217936</v>
      </c>
      <c r="H51" s="1">
        <f t="shared" si="3"/>
        <v>0.16357061643533707</v>
      </c>
      <c r="I51" s="1">
        <f t="shared" si="4"/>
        <v>1355.8863951403114</v>
      </c>
      <c r="J51" s="1">
        <f t="shared" si="5"/>
        <v>67.375018264892262</v>
      </c>
      <c r="L51" s="1">
        <f t="shared" si="0"/>
        <v>1093.4687338570809</v>
      </c>
    </row>
    <row r="52" spans="1:12" x14ac:dyDescent="0.5">
      <c r="A52" s="1">
        <v>1914</v>
      </c>
      <c r="B52" s="2">
        <v>8.3699999999999992</v>
      </c>
      <c r="C52" s="2">
        <v>0.42</v>
      </c>
      <c r="D52" s="2">
        <v>10</v>
      </c>
      <c r="E52" s="1">
        <f t="shared" si="1"/>
        <v>195.61275899999998</v>
      </c>
      <c r="F52" s="1">
        <f t="shared" si="2"/>
        <v>9.7185089108910887</v>
      </c>
      <c r="H52" s="1">
        <f t="shared" si="3"/>
        <v>0.16649993259957951</v>
      </c>
      <c r="I52" s="1">
        <f t="shared" si="4"/>
        <v>1174.8518809940588</v>
      </c>
      <c r="J52" s="1">
        <f t="shared" si="5"/>
        <v>57.34252379953336</v>
      </c>
      <c r="L52" s="1">
        <f t="shared" si="0"/>
        <v>1069.32226668556</v>
      </c>
    </row>
    <row r="53" spans="1:12" x14ac:dyDescent="0.5">
      <c r="A53" s="1">
        <v>1915</v>
      </c>
      <c r="B53" s="2">
        <v>7.48</v>
      </c>
      <c r="C53" s="2">
        <v>0.43</v>
      </c>
      <c r="D53" s="2">
        <v>10.1</v>
      </c>
      <c r="E53" s="1">
        <f t="shared" si="1"/>
        <v>173.08201584158417</v>
      </c>
      <c r="F53" s="1">
        <f t="shared" si="2"/>
        <v>9.6628855769230757</v>
      </c>
      <c r="H53" s="1">
        <f t="shared" si="3"/>
        <v>0.1694817086333088</v>
      </c>
      <c r="I53" s="1">
        <f t="shared" si="4"/>
        <v>1021.2430429059751</v>
      </c>
      <c r="J53" s="1">
        <f t="shared" si="5"/>
        <v>56.011245693040891</v>
      </c>
      <c r="L53" s="1">
        <f t="shared" si="0"/>
        <v>1054.2537017194377</v>
      </c>
    </row>
    <row r="54" spans="1:12" x14ac:dyDescent="0.5">
      <c r="A54" s="1">
        <v>1916</v>
      </c>
      <c r="B54" s="2">
        <v>9.33</v>
      </c>
      <c r="C54" s="2">
        <v>0.56000000000000005</v>
      </c>
      <c r="D54" s="2">
        <v>10.4</v>
      </c>
      <c r="E54" s="1">
        <f t="shared" si="1"/>
        <v>209.66214519230766</v>
      </c>
      <c r="F54" s="1">
        <f t="shared" si="2"/>
        <v>11.185976068376071</v>
      </c>
      <c r="H54" s="1">
        <f t="shared" si="3"/>
        <v>0.17251688401787571</v>
      </c>
      <c r="I54" s="1">
        <f t="shared" si="4"/>
        <v>1215.3137728280733</v>
      </c>
      <c r="J54" s="1">
        <f t="shared" si="5"/>
        <v>63.699131176912424</v>
      </c>
      <c r="L54" s="1">
        <f t="shared" si="0"/>
        <v>1039.9207030571997</v>
      </c>
    </row>
    <row r="55" spans="1:12" x14ac:dyDescent="0.5">
      <c r="A55" s="1">
        <v>1917</v>
      </c>
      <c r="B55" s="2">
        <v>9.57</v>
      </c>
      <c r="C55" s="2">
        <v>0.69</v>
      </c>
      <c r="D55" s="2">
        <v>11.7</v>
      </c>
      <c r="E55" s="1">
        <f t="shared" si="1"/>
        <v>191.16034102564103</v>
      </c>
      <c r="F55" s="1">
        <f t="shared" si="2"/>
        <v>11.518416428571427</v>
      </c>
      <c r="H55" s="1">
        <f t="shared" si="3"/>
        <v>0.17560641505940033</v>
      </c>
      <c r="I55" s="1">
        <f t="shared" si="4"/>
        <v>1088.5726524340209</v>
      </c>
      <c r="J55" s="1">
        <f t="shared" si="5"/>
        <v>64.438233608812126</v>
      </c>
      <c r="L55" s="1">
        <f t="shared" si="0"/>
        <v>1017.3331865549858</v>
      </c>
    </row>
    <row r="56" spans="1:12" x14ac:dyDescent="0.5">
      <c r="A56" s="1">
        <v>1918</v>
      </c>
      <c r="B56" s="2">
        <v>7.21</v>
      </c>
      <c r="C56" s="2">
        <v>0.56999999999999995</v>
      </c>
      <c r="D56" s="2">
        <v>14</v>
      </c>
      <c r="E56" s="1">
        <f t="shared" si="1"/>
        <v>120.359105</v>
      </c>
      <c r="F56" s="1">
        <f t="shared" si="2"/>
        <v>8.0735145454545449</v>
      </c>
      <c r="H56" s="1">
        <f t="shared" si="3"/>
        <v>0.17875127519007983</v>
      </c>
      <c r="I56" s="1">
        <f t="shared" si="4"/>
        <v>673.33284683990655</v>
      </c>
      <c r="J56" s="1">
        <f t="shared" si="5"/>
        <v>44.371561423873942</v>
      </c>
      <c r="L56" s="1">
        <f t="shared" si="0"/>
        <v>993.11360600161868</v>
      </c>
    </row>
    <row r="57" spans="1:12" x14ac:dyDescent="0.5">
      <c r="A57" s="1">
        <v>1919</v>
      </c>
      <c r="B57" s="2">
        <v>7.85</v>
      </c>
      <c r="C57" s="2">
        <v>0.53</v>
      </c>
      <c r="D57" s="2">
        <v>16.5</v>
      </c>
      <c r="E57" s="1">
        <f t="shared" si="1"/>
        <v>111.18787575757574</v>
      </c>
      <c r="F57" s="1">
        <f t="shared" si="2"/>
        <v>6.4178606217616583</v>
      </c>
      <c r="H57" s="1">
        <f t="shared" si="3"/>
        <v>0.18195245527489196</v>
      </c>
      <c r="I57" s="1">
        <f t="shared" si="4"/>
        <v>611.08203013580771</v>
      </c>
      <c r="J57" s="1">
        <f t="shared" si="5"/>
        <v>34.651623671708855</v>
      </c>
      <c r="L57" s="1">
        <f t="shared" si="0"/>
        <v>988.00321495170681</v>
      </c>
    </row>
    <row r="58" spans="1:12" x14ac:dyDescent="0.5">
      <c r="A58" s="1">
        <v>1920</v>
      </c>
      <c r="B58" s="2">
        <v>8.83</v>
      </c>
      <c r="C58" s="2">
        <v>0.51</v>
      </c>
      <c r="D58" s="2">
        <v>19.3</v>
      </c>
      <c r="E58" s="1">
        <f t="shared" si="1"/>
        <v>106.92397979274611</v>
      </c>
      <c r="F58" s="1">
        <f t="shared" si="2"/>
        <v>6.273187894736842</v>
      </c>
      <c r="H58" s="1">
        <f t="shared" si="3"/>
        <v>0.18521096392379122</v>
      </c>
      <c r="I58" s="1">
        <f t="shared" si="4"/>
        <v>577.30912645507385</v>
      </c>
      <c r="J58" s="1">
        <f t="shared" si="5"/>
        <v>33.274599127486788</v>
      </c>
      <c r="L58" s="1">
        <f t="shared" si="0"/>
        <v>992.41073045382768</v>
      </c>
    </row>
    <row r="59" spans="1:12" x14ac:dyDescent="0.5">
      <c r="A59" s="1">
        <v>1921</v>
      </c>
      <c r="B59" s="2">
        <v>7.11</v>
      </c>
      <c r="C59" s="2">
        <v>0.46</v>
      </c>
      <c r="D59" s="2">
        <v>19</v>
      </c>
      <c r="E59" s="1">
        <f t="shared" si="1"/>
        <v>87.455619473684209</v>
      </c>
      <c r="F59" s="1">
        <f t="shared" si="2"/>
        <v>6.3612556213017752</v>
      </c>
      <c r="H59" s="1">
        <f t="shared" si="3"/>
        <v>0.18852782780949623</v>
      </c>
      <c r="I59" s="1">
        <f t="shared" si="4"/>
        <v>463.88705842437457</v>
      </c>
      <c r="J59" s="1">
        <f t="shared" si="5"/>
        <v>33.148097861306539</v>
      </c>
      <c r="L59" s="1">
        <f t="shared" si="0"/>
        <v>998.36951463096193</v>
      </c>
    </row>
    <row r="60" spans="1:12" x14ac:dyDescent="0.5">
      <c r="A60" s="1">
        <v>1922</v>
      </c>
      <c r="B60" s="2">
        <v>7.3</v>
      </c>
      <c r="C60" s="2">
        <v>0.51</v>
      </c>
      <c r="D60" s="2">
        <v>16.899999999999999</v>
      </c>
      <c r="E60" s="1">
        <f t="shared" si="1"/>
        <v>100.95036094674558</v>
      </c>
      <c r="F60" s="1">
        <f t="shared" si="2"/>
        <v>7.0946767857142854</v>
      </c>
      <c r="H60" s="1">
        <f t="shared" si="3"/>
        <v>0.19190409199096786</v>
      </c>
      <c r="I60" s="1">
        <f t="shared" si="4"/>
        <v>526.04590084247343</v>
      </c>
      <c r="J60" s="1">
        <f t="shared" si="5"/>
        <v>36.319478831409896</v>
      </c>
      <c r="L60" s="1">
        <f t="shared" si="0"/>
        <v>1004.6903711503207</v>
      </c>
    </row>
    <row r="61" spans="1:12" x14ac:dyDescent="0.5">
      <c r="A61" s="1">
        <v>1923</v>
      </c>
      <c r="B61" s="2">
        <v>8.9</v>
      </c>
      <c r="C61" s="2">
        <v>0.53</v>
      </c>
      <c r="D61" s="2">
        <v>16.8</v>
      </c>
      <c r="E61" s="1">
        <f t="shared" si="1"/>
        <v>123.80906547619047</v>
      </c>
      <c r="F61" s="1">
        <f t="shared" si="2"/>
        <v>7.1598098265895951</v>
      </c>
      <c r="H61" s="1">
        <f t="shared" si="3"/>
        <v>0.19534082024268065</v>
      </c>
      <c r="I61" s="1">
        <f t="shared" si="4"/>
        <v>633.81051294029032</v>
      </c>
      <c r="J61" s="1">
        <f t="shared" si="5"/>
        <v>36.008058739927279</v>
      </c>
      <c r="L61" s="1">
        <f t="shared" si="0"/>
        <v>1008.0897317310734</v>
      </c>
    </row>
    <row r="62" spans="1:12" x14ac:dyDescent="0.5">
      <c r="A62" s="1">
        <v>1924</v>
      </c>
      <c r="B62" s="2">
        <v>8.83</v>
      </c>
      <c r="C62" s="2">
        <v>0.55000000000000004</v>
      </c>
      <c r="D62" s="2">
        <v>17.3</v>
      </c>
      <c r="E62" s="1">
        <f t="shared" si="1"/>
        <v>119.28513352601155</v>
      </c>
      <c r="F62" s="1">
        <f t="shared" si="2"/>
        <v>7.4299913294797681</v>
      </c>
      <c r="H62" s="1">
        <f t="shared" si="3"/>
        <v>0.19883909538979094</v>
      </c>
      <c r="I62" s="1">
        <f t="shared" si="4"/>
        <v>599.90784655388268</v>
      </c>
      <c r="J62" s="1">
        <f t="shared" si="5"/>
        <v>36.709439763659596</v>
      </c>
      <c r="L62" s="1">
        <f t="shared" si="0"/>
        <v>1011.9349007291928</v>
      </c>
    </row>
    <row r="63" spans="1:12" x14ac:dyDescent="0.5">
      <c r="A63" s="1">
        <v>1925</v>
      </c>
      <c r="B63" s="2">
        <v>10.58</v>
      </c>
      <c r="C63" s="2">
        <v>0.6</v>
      </c>
      <c r="D63" s="2">
        <v>17.3</v>
      </c>
      <c r="E63" s="1">
        <f t="shared" si="1"/>
        <v>142.92601502890173</v>
      </c>
      <c r="F63" s="1">
        <f t="shared" si="2"/>
        <v>7.8337541899441341</v>
      </c>
      <c r="H63" s="1">
        <f t="shared" si="3"/>
        <v>0.2024000196493074</v>
      </c>
      <c r="I63" s="1">
        <f t="shared" si="4"/>
        <v>706.15613218094279</v>
      </c>
      <c r="J63" s="1">
        <f t="shared" si="5"/>
        <v>38.023371083438001</v>
      </c>
      <c r="L63" s="1">
        <f t="shared" si="0"/>
        <v>1015.2307013577612</v>
      </c>
    </row>
    <row r="64" spans="1:12" x14ac:dyDescent="0.5">
      <c r="A64" s="1">
        <v>1926</v>
      </c>
      <c r="B64" s="2">
        <v>12.65</v>
      </c>
      <c r="C64" s="2">
        <v>0.69</v>
      </c>
      <c r="D64" s="2">
        <v>17.899999999999999</v>
      </c>
      <c r="E64" s="1">
        <f t="shared" si="1"/>
        <v>165.16165083798884</v>
      </c>
      <c r="F64" s="1">
        <f t="shared" si="2"/>
        <v>9.214733142857142</v>
      </c>
      <c r="H64" s="1">
        <f t="shared" si="3"/>
        <v>0.20602471497737126</v>
      </c>
      <c r="I64" s="1">
        <f t="shared" si="4"/>
        <v>801.65940700915121</v>
      </c>
      <c r="J64" s="1">
        <f t="shared" si="5"/>
        <v>43.939455314558863</v>
      </c>
      <c r="L64" s="1">
        <f t="shared" si="0"/>
        <v>1017.342864914072</v>
      </c>
    </row>
    <row r="65" spans="1:12" x14ac:dyDescent="0.5">
      <c r="A65" s="1">
        <v>1927</v>
      </c>
      <c r="B65" s="2">
        <v>13.4</v>
      </c>
      <c r="C65" s="2">
        <v>0.77</v>
      </c>
      <c r="D65" s="2">
        <v>17.5</v>
      </c>
      <c r="E65" s="1">
        <f t="shared" si="1"/>
        <v>178.95278857142856</v>
      </c>
      <c r="F65" s="1">
        <f t="shared" si="2"/>
        <v>10.401987861271676</v>
      </c>
      <c r="H65" s="1">
        <f t="shared" si="3"/>
        <v>0.20971432342275623</v>
      </c>
      <c r="I65" s="1">
        <f t="shared" si="4"/>
        <v>853.31695828273735</v>
      </c>
      <c r="J65" s="1">
        <f t="shared" si="5"/>
        <v>48.728099950621051</v>
      </c>
      <c r="L65" s="1">
        <f t="shared" si="0"/>
        <v>1013.6224452735253</v>
      </c>
    </row>
    <row r="66" spans="1:12" x14ac:dyDescent="0.5">
      <c r="A66" s="1">
        <v>1928</v>
      </c>
      <c r="B66" s="2">
        <v>17.53</v>
      </c>
      <c r="C66" s="2">
        <v>0.85</v>
      </c>
      <c r="D66" s="2">
        <v>17.3</v>
      </c>
      <c r="E66" s="1">
        <f t="shared" si="1"/>
        <v>236.81408728323697</v>
      </c>
      <c r="F66" s="1">
        <f t="shared" si="2"/>
        <v>11.61701461988304</v>
      </c>
      <c r="H66" s="1">
        <f t="shared" si="3"/>
        <v>0.21347000748669867</v>
      </c>
      <c r="I66" s="1">
        <f t="shared" si="4"/>
        <v>1109.3553144602427</v>
      </c>
      <c r="J66" s="1">
        <f t="shared" si="5"/>
        <v>53.462455149744628</v>
      </c>
      <c r="L66" s="1">
        <f t="shared" si="0"/>
        <v>1004.9663001106136</v>
      </c>
    </row>
    <row r="67" spans="1:12" x14ac:dyDescent="0.5">
      <c r="A67" s="1">
        <v>1929</v>
      </c>
      <c r="B67" s="2">
        <v>24.86</v>
      </c>
      <c r="C67" s="2">
        <v>0.97</v>
      </c>
      <c r="D67" s="2">
        <v>17.100000000000001</v>
      </c>
      <c r="E67" s="1">
        <f t="shared" si="1"/>
        <v>339.76350994152045</v>
      </c>
      <c r="F67" s="1">
        <f t="shared" si="2"/>
        <v>13.257063742690056</v>
      </c>
      <c r="H67" s="1">
        <f t="shared" si="3"/>
        <v>0.21729295048917205</v>
      </c>
      <c r="I67" s="1">
        <f t="shared" si="4"/>
        <v>1563.619570614884</v>
      </c>
      <c r="J67" s="1">
        <f t="shared" si="5"/>
        <v>59.936714901511408</v>
      </c>
      <c r="L67" s="1">
        <f t="shared" si="0"/>
        <v>991.2335927865862</v>
      </c>
    </row>
    <row r="68" spans="1:12" x14ac:dyDescent="0.5">
      <c r="A68" s="1">
        <v>1930</v>
      </c>
      <c r="B68" s="2">
        <v>21.71</v>
      </c>
      <c r="C68" s="2">
        <v>0.98</v>
      </c>
      <c r="D68" s="2">
        <v>17.100000000000001</v>
      </c>
      <c r="E68" s="1">
        <f t="shared" si="1"/>
        <v>296.71222046783623</v>
      </c>
      <c r="F68" s="1">
        <f t="shared" si="2"/>
        <v>14.404582389937106</v>
      </c>
      <c r="H68" s="1">
        <f t="shared" si="3"/>
        <v>0.22118435694172081</v>
      </c>
      <c r="I68" s="1">
        <f t="shared" si="4"/>
        <v>1341.4701860946523</v>
      </c>
      <c r="J68" s="1">
        <f t="shared" si="5"/>
        <v>63.979006471915802</v>
      </c>
      <c r="L68" s="1">
        <f t="shared" si="0"/>
        <v>970.48372492010094</v>
      </c>
    </row>
    <row r="69" spans="1:12" x14ac:dyDescent="0.5">
      <c r="A69" s="1">
        <v>1931</v>
      </c>
      <c r="B69" s="2">
        <v>15.98</v>
      </c>
      <c r="C69" s="2">
        <v>0.82</v>
      </c>
      <c r="D69" s="2">
        <v>15.9</v>
      </c>
      <c r="E69" s="1">
        <f t="shared" si="1"/>
        <v>234.88288427672956</v>
      </c>
      <c r="F69" s="1">
        <f t="shared" si="2"/>
        <v>13.401380419580418</v>
      </c>
      <c r="H69" s="1">
        <f t="shared" si="3"/>
        <v>0.22514545292697122</v>
      </c>
      <c r="I69" s="1">
        <f t="shared" si="4"/>
        <v>1043.249513695117</v>
      </c>
      <c r="J69" s="1">
        <f t="shared" si="5"/>
        <v>58.475990050886445</v>
      </c>
      <c r="L69" s="1">
        <f t="shared" si="0"/>
        <v>944.87125238648184</v>
      </c>
    </row>
    <row r="70" spans="1:12" x14ac:dyDescent="0.5">
      <c r="A70" s="1">
        <v>1932</v>
      </c>
      <c r="B70" s="2">
        <v>8.3000000000000007</v>
      </c>
      <c r="C70" s="2">
        <v>0.5</v>
      </c>
      <c r="D70" s="2">
        <v>14.3</v>
      </c>
      <c r="E70" s="1">
        <f t="shared" si="1"/>
        <v>135.64811888111888</v>
      </c>
      <c r="F70" s="1">
        <f t="shared" si="2"/>
        <v>9.0584108527131786</v>
      </c>
      <c r="H70" s="1">
        <f t="shared" si="3"/>
        <v>0.22917748648493835</v>
      </c>
      <c r="I70" s="1">
        <f t="shared" si="4"/>
        <v>591.89111880775306</v>
      </c>
      <c r="J70" s="1">
        <f t="shared" si="5"/>
        <v>38.830348738116399</v>
      </c>
      <c r="L70" s="1">
        <f t="shared" si="0"/>
        <v>923.74924781844459</v>
      </c>
    </row>
    <row r="71" spans="1:12" x14ac:dyDescent="0.5">
      <c r="A71" s="1">
        <v>1933</v>
      </c>
      <c r="B71" s="2">
        <v>7.09</v>
      </c>
      <c r="C71" s="2">
        <v>0.44</v>
      </c>
      <c r="D71" s="2">
        <v>12.9</v>
      </c>
      <c r="E71" s="1">
        <f t="shared" si="1"/>
        <v>128.44826589147286</v>
      </c>
      <c r="F71" s="1">
        <f t="shared" si="2"/>
        <v>7.7902333333333331</v>
      </c>
      <c r="H71" s="1">
        <f t="shared" si="3"/>
        <v>0.23328172800625196</v>
      </c>
      <c r="I71" s="1">
        <f t="shared" si="4"/>
        <v>550.61434510649042</v>
      </c>
      <c r="J71" s="1">
        <f t="shared" si="5"/>
        <v>32.80658089814515</v>
      </c>
      <c r="L71" s="1">
        <f t="shared" si="0"/>
        <v>921.43785963252105</v>
      </c>
    </row>
    <row r="72" spans="1:12" x14ac:dyDescent="0.5">
      <c r="A72" s="1">
        <v>1934</v>
      </c>
      <c r="B72" s="2">
        <v>10.54</v>
      </c>
      <c r="C72" s="2">
        <v>0.45</v>
      </c>
      <c r="D72" s="2">
        <v>13.2</v>
      </c>
      <c r="E72" s="1">
        <f t="shared" si="1"/>
        <v>186.61149848484848</v>
      </c>
      <c r="F72" s="1">
        <f t="shared" si="2"/>
        <v>7.732952205882353</v>
      </c>
      <c r="H72" s="1">
        <f t="shared" si="3"/>
        <v>0.23745947063242379</v>
      </c>
      <c r="I72" s="1">
        <f t="shared" si="4"/>
        <v>785.86673333284057</v>
      </c>
      <c r="J72" s="1">
        <f t="shared" si="5"/>
        <v>31.992417525359869</v>
      </c>
      <c r="L72" s="1">
        <f t="shared" si="0"/>
        <v>925.05886222273693</v>
      </c>
    </row>
    <row r="73" spans="1:12" x14ac:dyDescent="0.5">
      <c r="A73" s="1">
        <v>1935</v>
      </c>
      <c r="B73" s="2">
        <v>9.26</v>
      </c>
      <c r="C73" s="2">
        <v>0.47</v>
      </c>
      <c r="D73" s="2">
        <v>13.6</v>
      </c>
      <c r="E73" s="1">
        <f t="shared" si="1"/>
        <v>159.12697205882353</v>
      </c>
      <c r="F73" s="1">
        <f t="shared" si="2"/>
        <v>7.9595862318840558</v>
      </c>
      <c r="H73" s="1">
        <f t="shared" si="3"/>
        <v>0.24171203066328351</v>
      </c>
      <c r="I73" s="1">
        <f t="shared" si="4"/>
        <v>658.3328584107386</v>
      </c>
      <c r="J73" s="1">
        <f t="shared" si="5"/>
        <v>32.350682955976147</v>
      </c>
      <c r="L73" s="1">
        <f t="shared" ref="L73:L136" si="6">(J73+L74)/$K$9</f>
        <v>929.63717877672775</v>
      </c>
    </row>
    <row r="74" spans="1:12" x14ac:dyDescent="0.5">
      <c r="A74" s="1">
        <v>1936</v>
      </c>
      <c r="B74" s="2">
        <v>13.76</v>
      </c>
      <c r="C74" s="2">
        <v>0.72</v>
      </c>
      <c r="D74" s="2">
        <v>13.8</v>
      </c>
      <c r="E74" s="1">
        <f t="shared" ref="E74:E137" si="7">B74/D74*$D$153</f>
        <v>233.02958840579709</v>
      </c>
      <c r="F74" s="1">
        <f t="shared" ref="F74:F137" si="8">C74/D75*$D$153</f>
        <v>11.933974468085106</v>
      </c>
      <c r="H74" s="1">
        <f t="shared" ref="H74:H137" si="9">EXP($G$9*(A74-$A$153))</f>
        <v>0.24604074797171105</v>
      </c>
      <c r="I74" s="1">
        <f t="shared" ref="I74:I137" si="10">E74/H74</f>
        <v>947.11786696645083</v>
      </c>
      <c r="J74" s="1">
        <f t="shared" ref="J74:J137" si="11">F74/H75</f>
        <v>47.650701006222569</v>
      </c>
      <c r="L74" s="1">
        <f t="shared" si="6"/>
        <v>934.03822637942346</v>
      </c>
    </row>
    <row r="75" spans="1:12" x14ac:dyDescent="0.5">
      <c r="A75" s="1">
        <v>1937</v>
      </c>
      <c r="B75" s="2">
        <v>17.59</v>
      </c>
      <c r="C75" s="2">
        <v>0.8</v>
      </c>
      <c r="D75" s="2">
        <v>14.1</v>
      </c>
      <c r="E75" s="1">
        <f t="shared" si="7"/>
        <v>291.55362624113474</v>
      </c>
      <c r="F75" s="1">
        <f t="shared" si="8"/>
        <v>13.166591549295775</v>
      </c>
      <c r="H75" s="1">
        <f t="shared" si="9"/>
        <v>0.25044698642579638</v>
      </c>
      <c r="I75" s="1">
        <f t="shared" si="10"/>
        <v>1164.1330981936876</v>
      </c>
      <c r="J75" s="1">
        <f t="shared" si="11"/>
        <v>51.647437795515437</v>
      </c>
      <c r="L75" s="1">
        <f t="shared" si="6"/>
        <v>923.31324436452451</v>
      </c>
    </row>
    <row r="76" spans="1:12" x14ac:dyDescent="0.5">
      <c r="A76" s="1">
        <v>1938</v>
      </c>
      <c r="B76" s="2">
        <v>11.31</v>
      </c>
      <c r="C76" s="2">
        <v>0.51</v>
      </c>
      <c r="D76" s="2">
        <v>14.2</v>
      </c>
      <c r="E76" s="1">
        <f t="shared" si="7"/>
        <v>186.14268802816903</v>
      </c>
      <c r="F76" s="1">
        <f t="shared" si="8"/>
        <v>8.5136121428571432</v>
      </c>
      <c r="H76" s="1">
        <f t="shared" si="9"/>
        <v>0.25493213431855927</v>
      </c>
      <c r="I76" s="1">
        <f t="shared" si="10"/>
        <v>730.16565183409955</v>
      </c>
      <c r="J76" s="1">
        <f t="shared" si="11"/>
        <v>32.808056741960051</v>
      </c>
      <c r="L76" s="1">
        <f t="shared" si="6"/>
        <v>908.16753041657478</v>
      </c>
    </row>
    <row r="77" spans="1:12" x14ac:dyDescent="0.5">
      <c r="A77" s="1">
        <v>1939</v>
      </c>
      <c r="B77" s="2">
        <v>12.5</v>
      </c>
      <c r="C77" s="2">
        <v>0.62</v>
      </c>
      <c r="D77" s="2">
        <v>14</v>
      </c>
      <c r="E77" s="1">
        <f t="shared" si="7"/>
        <v>208.6669642857143</v>
      </c>
      <c r="F77" s="1">
        <f t="shared" si="8"/>
        <v>10.424341007194245</v>
      </c>
      <c r="H77" s="1">
        <f t="shared" si="9"/>
        <v>0.2594976048053651</v>
      </c>
      <c r="I77" s="1">
        <f t="shared" si="10"/>
        <v>804.11903779313855</v>
      </c>
      <c r="J77" s="1">
        <f t="shared" si="11"/>
        <v>39.464489070739504</v>
      </c>
      <c r="L77" s="1">
        <f t="shared" si="6"/>
        <v>911.26243575700846</v>
      </c>
    </row>
    <row r="78" spans="1:12" x14ac:dyDescent="0.5">
      <c r="A78" s="1">
        <v>1940</v>
      </c>
      <c r="B78" s="2">
        <v>12.3</v>
      </c>
      <c r="C78" s="2">
        <v>0.67</v>
      </c>
      <c r="D78" s="2">
        <v>13.9</v>
      </c>
      <c r="E78" s="1">
        <f t="shared" si="7"/>
        <v>206.8054748201439</v>
      </c>
      <c r="F78" s="1">
        <f t="shared" si="8"/>
        <v>11.105226241134753</v>
      </c>
      <c r="H78" s="1">
        <f t="shared" si="9"/>
        <v>0.26414483634917385</v>
      </c>
      <c r="I78" s="1">
        <f t="shared" si="10"/>
        <v>782.92454124209007</v>
      </c>
      <c r="J78" s="1">
        <f t="shared" si="11"/>
        <v>41.302516531178277</v>
      </c>
      <c r="L78" s="1">
        <f t="shared" si="6"/>
        <v>907.82326093978156</v>
      </c>
    </row>
    <row r="79" spans="1:12" x14ac:dyDescent="0.5">
      <c r="A79" s="1">
        <v>1941</v>
      </c>
      <c r="B79" s="2">
        <v>10.55</v>
      </c>
      <c r="C79" s="2">
        <v>0.71</v>
      </c>
      <c r="D79" s="2">
        <v>14.1</v>
      </c>
      <c r="E79" s="1">
        <f t="shared" si="7"/>
        <v>174.86587588652483</v>
      </c>
      <c r="F79" s="1">
        <f t="shared" si="8"/>
        <v>10.568915286624202</v>
      </c>
      <c r="H79" s="1">
        <f t="shared" si="9"/>
        <v>0.26887529317376302</v>
      </c>
      <c r="I79" s="1">
        <f t="shared" si="10"/>
        <v>650.36052149840418</v>
      </c>
      <c r="J79" s="1">
        <f t="shared" si="11"/>
        <v>38.61630787402401</v>
      </c>
      <c r="L79" s="1">
        <f t="shared" si="6"/>
        <v>902.41009634357658</v>
      </c>
    </row>
    <row r="80" spans="1:12" x14ac:dyDescent="0.5">
      <c r="A80" s="1">
        <v>1942</v>
      </c>
      <c r="B80" s="2">
        <v>8.93</v>
      </c>
      <c r="C80" s="2">
        <v>0.59</v>
      </c>
      <c r="D80" s="2">
        <v>15.7</v>
      </c>
      <c r="E80" s="1">
        <f t="shared" si="7"/>
        <v>132.93015987261145</v>
      </c>
      <c r="F80" s="1">
        <f t="shared" si="8"/>
        <v>8.159001775147928</v>
      </c>
      <c r="H80" s="1">
        <f t="shared" si="9"/>
        <v>0.273690465725067</v>
      </c>
      <c r="I80" s="1">
        <f t="shared" si="10"/>
        <v>485.69525255638649</v>
      </c>
      <c r="J80" s="1">
        <f t="shared" si="11"/>
        <v>29.286575167245271</v>
      </c>
      <c r="L80" s="1">
        <f t="shared" si="6"/>
        <v>899.46913953273281</v>
      </c>
    </row>
    <row r="81" spans="1:12" x14ac:dyDescent="0.5">
      <c r="A81" s="1">
        <v>1943</v>
      </c>
      <c r="B81" s="2">
        <v>10.09</v>
      </c>
      <c r="C81" s="2">
        <v>0.61</v>
      </c>
      <c r="D81" s="2">
        <v>16.899999999999999</v>
      </c>
      <c r="E81" s="1">
        <f t="shared" si="7"/>
        <v>139.53275917159763</v>
      </c>
      <c r="F81" s="1">
        <f t="shared" si="8"/>
        <v>8.1931764367816093</v>
      </c>
      <c r="H81" s="1">
        <f t="shared" si="9"/>
        <v>0.27859187114077882</v>
      </c>
      <c r="I81" s="1">
        <f t="shared" si="10"/>
        <v>500.85007362288957</v>
      </c>
      <c r="J81" s="1">
        <f t="shared" si="11"/>
        <v>28.891832966492068</v>
      </c>
      <c r="L81" s="1">
        <f t="shared" si="6"/>
        <v>905.74164936835484</v>
      </c>
    </row>
    <row r="82" spans="1:12" x14ac:dyDescent="0.5">
      <c r="A82" s="1">
        <v>1944</v>
      </c>
      <c r="B82" s="2">
        <v>11.85</v>
      </c>
      <c r="C82" s="2">
        <v>0.64</v>
      </c>
      <c r="D82" s="2">
        <v>17.399999999999999</v>
      </c>
      <c r="E82" s="1">
        <f t="shared" si="7"/>
        <v>159.16252586206897</v>
      </c>
      <c r="F82" s="1">
        <f t="shared" si="8"/>
        <v>8.402948314606741</v>
      </c>
      <c r="H82" s="1">
        <f t="shared" si="9"/>
        <v>0.28358105372836068</v>
      </c>
      <c r="I82" s="1">
        <f t="shared" si="10"/>
        <v>561.25937811955907</v>
      </c>
      <c r="J82" s="1">
        <f t="shared" si="11"/>
        <v>29.110234816765491</v>
      </c>
      <c r="L82" s="1">
        <f t="shared" si="6"/>
        <v>912.65687512681029</v>
      </c>
    </row>
    <row r="83" spans="1:12" x14ac:dyDescent="0.5">
      <c r="A83" s="1">
        <v>1945</v>
      </c>
      <c r="B83" s="2">
        <v>13.49</v>
      </c>
      <c r="C83" s="2">
        <v>0.66</v>
      </c>
      <c r="D83" s="2">
        <v>17.8</v>
      </c>
      <c r="E83" s="1">
        <f t="shared" si="7"/>
        <v>177.11839494382022</v>
      </c>
      <c r="F83" s="1">
        <f t="shared" si="8"/>
        <v>8.4750890109890111</v>
      </c>
      <c r="H83" s="1">
        <f t="shared" si="9"/>
        <v>0.28865958545161652</v>
      </c>
      <c r="I83" s="1">
        <f t="shared" si="10"/>
        <v>613.58916824713515</v>
      </c>
      <c r="J83" s="1">
        <f t="shared" si="11"/>
        <v>28.843603235298353</v>
      </c>
      <c r="L83" s="1">
        <f t="shared" si="6"/>
        <v>919.62708151111224</v>
      </c>
    </row>
    <row r="84" spans="1:12" x14ac:dyDescent="0.5">
      <c r="A84" s="1">
        <v>1946</v>
      </c>
      <c r="B84" s="2">
        <v>18.02</v>
      </c>
      <c r="C84" s="2">
        <v>0.71</v>
      </c>
      <c r="D84" s="2">
        <v>18.2</v>
      </c>
      <c r="E84" s="1">
        <f t="shared" si="7"/>
        <v>231.3956120879121</v>
      </c>
      <c r="F84" s="1">
        <f t="shared" si="8"/>
        <v>7.7177660465116276</v>
      </c>
      <c r="H84" s="1">
        <f t="shared" si="9"/>
        <v>0.29382906642597723</v>
      </c>
      <c r="I84" s="1">
        <f t="shared" si="10"/>
        <v>787.51777318193388</v>
      </c>
      <c r="J84" s="1">
        <f t="shared" si="11"/>
        <v>25.804062342556588</v>
      </c>
      <c r="L84" s="1">
        <f t="shared" si="6"/>
        <v>927.13947552479158</v>
      </c>
    </row>
    <row r="85" spans="1:12" x14ac:dyDescent="0.5">
      <c r="A85" s="1">
        <v>1947</v>
      </c>
      <c r="B85" s="2">
        <v>15.21</v>
      </c>
      <c r="C85" s="2">
        <v>0.84</v>
      </c>
      <c r="D85" s="2">
        <v>21.5</v>
      </c>
      <c r="E85" s="1">
        <f t="shared" si="7"/>
        <v>165.33411488372096</v>
      </c>
      <c r="F85" s="1">
        <f t="shared" si="8"/>
        <v>8.2832860759493681</v>
      </c>
      <c r="H85" s="1">
        <f t="shared" si="9"/>
        <v>0.29909112542265603</v>
      </c>
      <c r="I85" s="1">
        <f t="shared" si="10"/>
        <v>552.7884341271631</v>
      </c>
      <c r="J85" s="1">
        <f t="shared" si="11"/>
        <v>27.207608018358673</v>
      </c>
      <c r="L85" s="1">
        <f t="shared" si="6"/>
        <v>937.98840100661619</v>
      </c>
    </row>
    <row r="86" spans="1:12" x14ac:dyDescent="0.5">
      <c r="A86" s="1">
        <v>1948</v>
      </c>
      <c r="B86" s="2">
        <v>14.83</v>
      </c>
      <c r="C86" s="2">
        <v>0.93</v>
      </c>
      <c r="D86" s="2">
        <v>23.7</v>
      </c>
      <c r="E86" s="1">
        <f t="shared" si="7"/>
        <v>146.23944345991561</v>
      </c>
      <c r="F86" s="1">
        <f t="shared" si="8"/>
        <v>9.0561462499999994</v>
      </c>
      <c r="H86" s="1">
        <f t="shared" si="9"/>
        <v>0.30444742038183281</v>
      </c>
      <c r="I86" s="1">
        <f t="shared" si="10"/>
        <v>480.34384156221319</v>
      </c>
      <c r="J86" s="1">
        <f t="shared" si="11"/>
        <v>29.222835757800446</v>
      </c>
      <c r="L86" s="1">
        <f t="shared" si="6"/>
        <v>947.86267586466727</v>
      </c>
    </row>
    <row r="87" spans="1:12" x14ac:dyDescent="0.5">
      <c r="A87" s="1">
        <v>1949</v>
      </c>
      <c r="B87" s="2">
        <v>15.36</v>
      </c>
      <c r="C87" s="2">
        <v>1.1399999999999999</v>
      </c>
      <c r="D87" s="2">
        <v>24</v>
      </c>
      <c r="E87" s="1">
        <f t="shared" si="7"/>
        <v>149.57248000000001</v>
      </c>
      <c r="F87" s="1">
        <f t="shared" si="8"/>
        <v>11.33727574468085</v>
      </c>
      <c r="H87" s="1">
        <f t="shared" si="9"/>
        <v>0.30989963893502853</v>
      </c>
      <c r="I87" s="1">
        <f t="shared" si="10"/>
        <v>482.64812606431713</v>
      </c>
      <c r="J87" s="1">
        <f t="shared" si="11"/>
        <v>35.940065788315025</v>
      </c>
      <c r="L87" s="1">
        <f t="shared" si="6"/>
        <v>956.11208676963338</v>
      </c>
    </row>
    <row r="88" spans="1:12" x14ac:dyDescent="0.5">
      <c r="A88" s="1">
        <v>1950</v>
      </c>
      <c r="B88" s="2">
        <v>16.88</v>
      </c>
      <c r="C88" s="2">
        <v>1.47</v>
      </c>
      <c r="D88" s="2">
        <v>23.5</v>
      </c>
      <c r="E88" s="1">
        <f t="shared" si="7"/>
        <v>167.87124085106382</v>
      </c>
      <c r="F88" s="1">
        <f t="shared" si="8"/>
        <v>13.525562598425196</v>
      </c>
      <c r="H88" s="1">
        <f t="shared" si="9"/>
        <v>0.31544949893683472</v>
      </c>
      <c r="I88" s="1">
        <f t="shared" si="10"/>
        <v>532.16518465505055</v>
      </c>
      <c r="J88" s="1">
        <f t="shared" si="11"/>
        <v>42.122750836894362</v>
      </c>
      <c r="L88" s="1">
        <f t="shared" si="6"/>
        <v>957.97039501266329</v>
      </c>
    </row>
    <row r="89" spans="1:12" x14ac:dyDescent="0.5">
      <c r="A89" s="1">
        <v>1951</v>
      </c>
      <c r="B89" s="2">
        <v>21.21</v>
      </c>
      <c r="C89" s="2">
        <v>1.41</v>
      </c>
      <c r="D89" s="2">
        <v>25.4</v>
      </c>
      <c r="E89" s="1">
        <f t="shared" si="7"/>
        <v>195.15454606299213</v>
      </c>
      <c r="F89" s="1">
        <f t="shared" si="8"/>
        <v>12.434976226415094</v>
      </c>
      <c r="H89" s="1">
        <f t="shared" si="9"/>
        <v>0.32109874900616564</v>
      </c>
      <c r="I89" s="1">
        <f t="shared" si="10"/>
        <v>607.77111921804726</v>
      </c>
      <c r="J89" s="1">
        <f t="shared" si="11"/>
        <v>38.044998742150362</v>
      </c>
      <c r="L89" s="1">
        <f t="shared" si="6"/>
        <v>953.71948347442662</v>
      </c>
    </row>
    <row r="90" spans="1:12" x14ac:dyDescent="0.5">
      <c r="A90" s="1">
        <v>1952</v>
      </c>
      <c r="B90" s="2">
        <v>24.19</v>
      </c>
      <c r="C90" s="2">
        <v>1.41</v>
      </c>
      <c r="D90" s="2">
        <v>26.5</v>
      </c>
      <c r="E90" s="1">
        <f t="shared" si="7"/>
        <v>213.33480490566041</v>
      </c>
      <c r="F90" s="1">
        <f t="shared" si="8"/>
        <v>12.38822819548872</v>
      </c>
      <c r="H90" s="1">
        <f t="shared" si="9"/>
        <v>0.32684916907720335</v>
      </c>
      <c r="I90" s="1">
        <f t="shared" si="10"/>
        <v>652.70107771107621</v>
      </c>
      <c r="J90" s="1">
        <f t="shared" si="11"/>
        <v>37.235144170167331</v>
      </c>
      <c r="L90" s="1">
        <f t="shared" si="6"/>
        <v>953.37827098932962</v>
      </c>
    </row>
    <row r="91" spans="1:12" x14ac:dyDescent="0.5">
      <c r="A91" s="1">
        <v>1953</v>
      </c>
      <c r="B91" s="2">
        <v>26.18</v>
      </c>
      <c r="C91" s="2">
        <v>1.45</v>
      </c>
      <c r="D91" s="2">
        <v>26.6</v>
      </c>
      <c r="E91" s="1">
        <f t="shared" si="7"/>
        <v>230.01688947368419</v>
      </c>
      <c r="F91" s="1">
        <f t="shared" si="8"/>
        <v>12.597589219330855</v>
      </c>
      <c r="H91" s="1">
        <f t="shared" si="9"/>
        <v>0.33270257096020928</v>
      </c>
      <c r="I91" s="1">
        <f t="shared" si="10"/>
        <v>691.35891799644025</v>
      </c>
      <c r="J91" s="1">
        <f t="shared" si="11"/>
        <v>37.198250461194299</v>
      </c>
      <c r="L91" s="1">
        <f t="shared" si="6"/>
        <v>953.83342378211046</v>
      </c>
    </row>
    <row r="92" spans="1:12" x14ac:dyDescent="0.5">
      <c r="A92" s="1">
        <v>1954</v>
      </c>
      <c r="B92" s="2">
        <v>25.46</v>
      </c>
      <c r="C92" s="2">
        <v>1.54</v>
      </c>
      <c r="D92" s="2">
        <v>26.9</v>
      </c>
      <c r="E92" s="1">
        <f t="shared" si="7"/>
        <v>221.19629070631973</v>
      </c>
      <c r="F92" s="1">
        <f t="shared" si="8"/>
        <v>13.479729588014981</v>
      </c>
      <c r="H92" s="1">
        <f t="shared" si="9"/>
        <v>0.3386607989123796</v>
      </c>
      <c r="I92" s="1">
        <f t="shared" si="10"/>
        <v>653.14997016690143</v>
      </c>
      <c r="J92" s="1">
        <f t="shared" si="11"/>
        <v>39.102766072768887</v>
      </c>
      <c r="L92" s="1">
        <f t="shared" si="6"/>
        <v>954.34346402721417</v>
      </c>
    </row>
    <row r="93" spans="1:12" x14ac:dyDescent="0.5">
      <c r="A93" s="1">
        <v>1955</v>
      </c>
      <c r="B93" s="2">
        <v>35.6</v>
      </c>
      <c r="C93" s="2">
        <v>1.64</v>
      </c>
      <c r="D93" s="2">
        <v>26.7</v>
      </c>
      <c r="E93" s="1">
        <f t="shared" si="7"/>
        <v>311.60933333333338</v>
      </c>
      <c r="F93" s="1">
        <f t="shared" si="8"/>
        <v>14.301473134328356</v>
      </c>
      <c r="H93" s="1">
        <f t="shared" si="9"/>
        <v>0.34472573021892294</v>
      </c>
      <c r="I93" s="1">
        <f t="shared" si="10"/>
        <v>903.93407285102126</v>
      </c>
      <c r="J93" s="1">
        <f t="shared" si="11"/>
        <v>40.756633373930214</v>
      </c>
      <c r="L93" s="1">
        <f t="shared" si="6"/>
        <v>952.96915229241597</v>
      </c>
    </row>
    <row r="94" spans="1:12" x14ac:dyDescent="0.5">
      <c r="A94" s="1">
        <v>1956</v>
      </c>
      <c r="B94" s="2">
        <v>44.15</v>
      </c>
      <c r="C94" s="2">
        <v>1.74</v>
      </c>
      <c r="D94" s="2">
        <v>26.8</v>
      </c>
      <c r="E94" s="1">
        <f t="shared" si="7"/>
        <v>385.00612126865667</v>
      </c>
      <c r="F94" s="1">
        <f t="shared" si="8"/>
        <v>14.733702173913043</v>
      </c>
      <c r="H94" s="1">
        <f t="shared" si="9"/>
        <v>0.35089927578454566</v>
      </c>
      <c r="I94" s="1">
        <f t="shared" si="10"/>
        <v>1097.1983923530604</v>
      </c>
      <c r="J94" s="1">
        <f t="shared" si="11"/>
        <v>41.249685647671299</v>
      </c>
      <c r="L94" s="1">
        <f t="shared" si="6"/>
        <v>949.8866420230097</v>
      </c>
    </row>
    <row r="95" spans="1:12" x14ac:dyDescent="0.5">
      <c r="A95" s="1">
        <v>1957</v>
      </c>
      <c r="B95" s="2">
        <v>45.43</v>
      </c>
      <c r="C95" s="2">
        <v>1.79</v>
      </c>
      <c r="D95" s="2">
        <v>27.6</v>
      </c>
      <c r="E95" s="1">
        <f t="shared" si="7"/>
        <v>384.68510905797098</v>
      </c>
      <c r="F95" s="1">
        <f t="shared" si="8"/>
        <v>14.627116433566433</v>
      </c>
      <c r="H95" s="1">
        <f t="shared" si="9"/>
        <v>0.35718338073552852</v>
      </c>
      <c r="I95" s="1">
        <f t="shared" si="10"/>
        <v>1076.9961028584521</v>
      </c>
      <c r="J95" s="1">
        <f t="shared" si="11"/>
        <v>40.230803197330381</v>
      </c>
      <c r="L95" s="1">
        <f t="shared" si="6"/>
        <v>946.18921732820593</v>
      </c>
    </row>
    <row r="96" spans="1:12" x14ac:dyDescent="0.5">
      <c r="A96" s="1">
        <v>1958</v>
      </c>
      <c r="B96" s="2">
        <v>41.12</v>
      </c>
      <c r="C96" s="2">
        <v>1.75</v>
      </c>
      <c r="D96" s="2">
        <v>28.6</v>
      </c>
      <c r="E96" s="1">
        <f t="shared" si="7"/>
        <v>336.01509930069926</v>
      </c>
      <c r="F96" s="1">
        <f t="shared" si="8"/>
        <v>14.103008620689655</v>
      </c>
      <c r="H96" s="1">
        <f t="shared" si="9"/>
        <v>0.3635800250325863</v>
      </c>
      <c r="I96" s="1">
        <f t="shared" si="10"/>
        <v>924.18470808615928</v>
      </c>
      <c r="J96" s="1">
        <f t="shared" si="11"/>
        <v>38.106844211687722</v>
      </c>
      <c r="L96" s="1">
        <f t="shared" si="6"/>
        <v>943.36450326612794</v>
      </c>
    </row>
    <row r="97" spans="1:12" x14ac:dyDescent="0.5">
      <c r="A97" s="1">
        <v>1959</v>
      </c>
      <c r="B97" s="2">
        <v>55.62</v>
      </c>
      <c r="C97" s="2">
        <v>1.83</v>
      </c>
      <c r="D97" s="2">
        <v>29</v>
      </c>
      <c r="E97" s="1">
        <f t="shared" si="7"/>
        <v>448.23390827586201</v>
      </c>
      <c r="F97" s="1">
        <f t="shared" si="8"/>
        <v>14.596717064846416</v>
      </c>
      <c r="H97" s="1">
        <f t="shared" si="9"/>
        <v>0.37009122409470296</v>
      </c>
      <c r="I97" s="1">
        <f t="shared" si="10"/>
        <v>1211.1443857451834</v>
      </c>
      <c r="J97" s="1">
        <f t="shared" si="11"/>
        <v>38.746959734876775</v>
      </c>
      <c r="L97" s="1">
        <f t="shared" si="6"/>
        <v>942.55207760197857</v>
      </c>
    </row>
    <row r="98" spans="1:12" x14ac:dyDescent="0.5">
      <c r="A98" s="1">
        <v>1960</v>
      </c>
      <c r="B98" s="2">
        <v>58.03</v>
      </c>
      <c r="C98" s="2">
        <v>1.95</v>
      </c>
      <c r="D98" s="2">
        <v>29.3</v>
      </c>
      <c r="E98" s="1">
        <f t="shared" si="7"/>
        <v>462.86748156996589</v>
      </c>
      <c r="F98" s="1">
        <f t="shared" si="8"/>
        <v>15.292907718120805</v>
      </c>
      <c r="H98" s="1">
        <f t="shared" si="9"/>
        <v>0.37671902943413832</v>
      </c>
      <c r="I98" s="1">
        <f t="shared" si="10"/>
        <v>1228.6809144343713</v>
      </c>
      <c r="J98" s="1">
        <f t="shared" si="11"/>
        <v>39.880788622449053</v>
      </c>
      <c r="L98" s="1">
        <f t="shared" si="6"/>
        <v>941.06741845530132</v>
      </c>
    </row>
    <row r="99" spans="1:12" x14ac:dyDescent="0.5">
      <c r="A99" s="1">
        <v>1961</v>
      </c>
      <c r="B99" s="2">
        <v>59.72</v>
      </c>
      <c r="C99" s="2">
        <v>2.02</v>
      </c>
      <c r="D99" s="2">
        <v>29.8</v>
      </c>
      <c r="E99" s="1">
        <f t="shared" si="7"/>
        <v>468.35510201342277</v>
      </c>
      <c r="F99" s="1">
        <f t="shared" si="8"/>
        <v>15.736271333333331</v>
      </c>
      <c r="H99" s="1">
        <f t="shared" si="9"/>
        <v>0.38346552930280742</v>
      </c>
      <c r="I99" s="1">
        <f t="shared" si="10"/>
        <v>1221.3747161705933</v>
      </c>
      <c r="J99" s="1">
        <f t="shared" si="11"/>
        <v>40.31500643496598</v>
      </c>
      <c r="L99" s="1">
        <f t="shared" si="6"/>
        <v>938.39023677779426</v>
      </c>
    </row>
    <row r="100" spans="1:12" x14ac:dyDescent="0.5">
      <c r="A100" s="1">
        <v>1962</v>
      </c>
      <c r="B100" s="2">
        <v>69.069999999999993</v>
      </c>
      <c r="C100" s="2">
        <v>2.13</v>
      </c>
      <c r="D100" s="2">
        <v>30</v>
      </c>
      <c r="E100" s="1">
        <f t="shared" si="7"/>
        <v>538.07141633333322</v>
      </c>
      <c r="F100" s="1">
        <f t="shared" si="8"/>
        <v>16.374865460526316</v>
      </c>
      <c r="H100" s="1">
        <f t="shared" si="9"/>
        <v>0.39033284935023504</v>
      </c>
      <c r="I100" s="1">
        <f t="shared" si="10"/>
        <v>1378.4938091401484</v>
      </c>
      <c r="J100" s="1">
        <f t="shared" si="11"/>
        <v>41.212965629613898</v>
      </c>
      <c r="L100" s="1">
        <f t="shared" si="6"/>
        <v>935.17299915875105</v>
      </c>
    </row>
    <row r="101" spans="1:12" x14ac:dyDescent="0.5">
      <c r="A101" s="1">
        <v>1963</v>
      </c>
      <c r="B101" s="2">
        <v>65.06</v>
      </c>
      <c r="C101" s="2">
        <v>2.2799999999999998</v>
      </c>
      <c r="D101" s="2">
        <v>30.4</v>
      </c>
      <c r="E101" s="1">
        <f t="shared" si="7"/>
        <v>500.16373092105266</v>
      </c>
      <c r="F101" s="1">
        <f t="shared" si="8"/>
        <v>17.244399999999999</v>
      </c>
      <c r="H101" s="1">
        <f t="shared" si="9"/>
        <v>0.39732315329329343</v>
      </c>
      <c r="I101" s="1">
        <f t="shared" si="10"/>
        <v>1258.8335886679249</v>
      </c>
      <c r="J101" s="1">
        <f t="shared" si="11"/>
        <v>42.637864291581423</v>
      </c>
      <c r="L101" s="1">
        <f t="shared" si="6"/>
        <v>930.93061396144356</v>
      </c>
    </row>
    <row r="102" spans="1:12" x14ac:dyDescent="0.5">
      <c r="A102" s="1">
        <v>1964</v>
      </c>
      <c r="B102" s="2">
        <v>76.45</v>
      </c>
      <c r="C102" s="2">
        <v>2.5</v>
      </c>
      <c r="D102" s="2">
        <v>30.9</v>
      </c>
      <c r="E102" s="1">
        <f t="shared" si="7"/>
        <v>578.2168333333334</v>
      </c>
      <c r="F102" s="1">
        <f t="shared" si="8"/>
        <v>18.726522435897436</v>
      </c>
      <c r="H102" s="1">
        <f t="shared" si="9"/>
        <v>0.40443864359793452</v>
      </c>
      <c r="I102" s="1">
        <f t="shared" si="10"/>
        <v>1429.6775110050003</v>
      </c>
      <c r="J102" s="1">
        <f t="shared" si="11"/>
        <v>45.487882277375626</v>
      </c>
      <c r="L102" s="1">
        <f t="shared" si="6"/>
        <v>925.09561413592166</v>
      </c>
    </row>
    <row r="103" spans="1:12" x14ac:dyDescent="0.5">
      <c r="A103" s="1">
        <v>1965</v>
      </c>
      <c r="B103" s="2">
        <v>86.12</v>
      </c>
      <c r="C103" s="2">
        <v>2.72</v>
      </c>
      <c r="D103" s="2">
        <v>31.2</v>
      </c>
      <c r="E103" s="1">
        <f t="shared" si="7"/>
        <v>645.09124487179497</v>
      </c>
      <c r="F103" s="1">
        <f t="shared" si="8"/>
        <v>19.990032704402516</v>
      </c>
      <c r="H103" s="1">
        <f t="shared" si="9"/>
        <v>0.41168156217313012</v>
      </c>
      <c r="I103" s="1">
        <f t="shared" si="10"/>
        <v>1566.9665686910357</v>
      </c>
      <c r="J103" s="1">
        <f t="shared" si="11"/>
        <v>47.702739001405043</v>
      </c>
      <c r="L103" s="1">
        <f t="shared" si="6"/>
        <v>916.17991886646041</v>
      </c>
    </row>
    <row r="104" spans="1:12" x14ac:dyDescent="0.5">
      <c r="A104" s="1">
        <v>1966</v>
      </c>
      <c r="B104" s="2">
        <v>93.32</v>
      </c>
      <c r="C104" s="2">
        <v>2.87</v>
      </c>
      <c r="D104" s="2">
        <v>31.8</v>
      </c>
      <c r="E104" s="1">
        <f t="shared" si="7"/>
        <v>685.83450440251556</v>
      </c>
      <c r="F104" s="1">
        <f t="shared" si="8"/>
        <v>20.387206382978722</v>
      </c>
      <c r="H104" s="1">
        <f t="shared" si="9"/>
        <v>0.4190541910772404</v>
      </c>
      <c r="I104" s="1">
        <f t="shared" si="10"/>
        <v>1636.6248542687931</v>
      </c>
      <c r="J104" s="1">
        <f t="shared" si="11"/>
        <v>47.794592066876795</v>
      </c>
      <c r="L104" s="1">
        <f t="shared" si="6"/>
        <v>904.69689900941296</v>
      </c>
    </row>
    <row r="105" spans="1:12" x14ac:dyDescent="0.5">
      <c r="A105" s="1">
        <v>1967</v>
      </c>
      <c r="B105" s="2">
        <v>84.45</v>
      </c>
      <c r="C105" s="2">
        <v>2.92</v>
      </c>
      <c r="D105" s="2">
        <v>32.9</v>
      </c>
      <c r="E105" s="1">
        <f t="shared" si="7"/>
        <v>599.89532370820666</v>
      </c>
      <c r="F105" s="1">
        <f t="shared" si="8"/>
        <v>20.012446920821112</v>
      </c>
      <c r="H105" s="1">
        <f t="shared" si="9"/>
        <v>0.42655885323703219</v>
      </c>
      <c r="I105" s="1">
        <f t="shared" si="10"/>
        <v>1406.3600348598416</v>
      </c>
      <c r="J105" s="1">
        <f t="shared" si="11"/>
        <v>46.090610556537783</v>
      </c>
      <c r="L105" s="1">
        <f t="shared" si="6"/>
        <v>892.66806312002802</v>
      </c>
    </row>
    <row r="106" spans="1:12" x14ac:dyDescent="0.5">
      <c r="A106" s="1">
        <v>1968</v>
      </c>
      <c r="B106" s="2">
        <v>95.04</v>
      </c>
      <c r="C106" s="2">
        <v>3.07</v>
      </c>
      <c r="D106" s="2">
        <v>34.1</v>
      </c>
      <c r="E106" s="1">
        <f t="shared" si="7"/>
        <v>651.36402580645165</v>
      </c>
      <c r="F106" s="1">
        <f t="shared" si="8"/>
        <v>20.153946348314605</v>
      </c>
      <c r="H106" s="1">
        <f t="shared" si="9"/>
        <v>0.43419791317957324</v>
      </c>
      <c r="I106" s="1">
        <f t="shared" si="10"/>
        <v>1500.1546668812846</v>
      </c>
      <c r="J106" s="1">
        <f t="shared" si="11"/>
        <v>45.599868955285991</v>
      </c>
      <c r="L106" s="1">
        <f t="shared" si="6"/>
        <v>881.86766780347057</v>
      </c>
    </row>
    <row r="107" spans="1:12" x14ac:dyDescent="0.5">
      <c r="A107" s="1">
        <v>1969</v>
      </c>
      <c r="B107" s="2">
        <v>102.04</v>
      </c>
      <c r="C107" s="2">
        <v>3.16</v>
      </c>
      <c r="D107" s="2">
        <v>35.6</v>
      </c>
      <c r="E107" s="1">
        <f t="shared" si="7"/>
        <v>669.87253595505615</v>
      </c>
      <c r="F107" s="1">
        <f t="shared" si="8"/>
        <v>19.537410582010583</v>
      </c>
      <c r="H107" s="1">
        <f t="shared" si="9"/>
        <v>0.44197377777723496</v>
      </c>
      <c r="I107" s="1">
        <f t="shared" si="10"/>
        <v>1515.6386411066392</v>
      </c>
      <c r="J107" s="1">
        <f t="shared" si="11"/>
        <v>43.427189939627404</v>
      </c>
      <c r="L107" s="1">
        <f t="shared" si="6"/>
        <v>871.13103759920432</v>
      </c>
    </row>
    <row r="108" spans="1:12" x14ac:dyDescent="0.5">
      <c r="A108" s="1">
        <v>1970</v>
      </c>
      <c r="B108" s="2">
        <v>90.31</v>
      </c>
      <c r="C108" s="2">
        <v>3.14</v>
      </c>
      <c r="D108" s="2">
        <v>37.799999999999997</v>
      </c>
      <c r="E108" s="1">
        <f t="shared" si="7"/>
        <v>558.36188280423278</v>
      </c>
      <c r="F108" s="1">
        <f t="shared" si="8"/>
        <v>18.438190452261306</v>
      </c>
      <c r="H108" s="1">
        <f t="shared" si="9"/>
        <v>0.44988889700603574</v>
      </c>
      <c r="I108" s="1">
        <f t="shared" si="10"/>
        <v>1241.1106086859968</v>
      </c>
      <c r="J108" s="1">
        <f t="shared" si="11"/>
        <v>40.262825585105915</v>
      </c>
      <c r="L108" s="1">
        <f t="shared" si="6"/>
        <v>862.1426307741574</v>
      </c>
    </row>
    <row r="109" spans="1:12" x14ac:dyDescent="0.5">
      <c r="A109" s="1">
        <v>1971</v>
      </c>
      <c r="B109" s="2">
        <v>93.49</v>
      </c>
      <c r="C109" s="2">
        <v>3.07</v>
      </c>
      <c r="D109" s="2">
        <v>39.799999999999997</v>
      </c>
      <c r="E109" s="1">
        <f t="shared" si="7"/>
        <v>548.97656859296478</v>
      </c>
      <c r="F109" s="1">
        <f t="shared" si="8"/>
        <v>17.456946228710461</v>
      </c>
      <c r="H109" s="1">
        <f t="shared" si="9"/>
        <v>0.45794576471756593</v>
      </c>
      <c r="I109" s="1">
        <f t="shared" si="10"/>
        <v>1198.7807528508126</v>
      </c>
      <c r="J109" s="1">
        <f t="shared" si="11"/>
        <v>37.449451023410717</v>
      </c>
      <c r="L109" s="1">
        <f t="shared" si="6"/>
        <v>855.96324590411587</v>
      </c>
    </row>
    <row r="110" spans="1:12" x14ac:dyDescent="0.5">
      <c r="A110" s="1">
        <v>1972</v>
      </c>
      <c r="B110" s="2">
        <v>103.3</v>
      </c>
      <c r="C110" s="2">
        <v>3.15</v>
      </c>
      <c r="D110" s="2">
        <v>41.1</v>
      </c>
      <c r="E110" s="1">
        <f t="shared" si="7"/>
        <v>587.3949659367396</v>
      </c>
      <c r="F110" s="1">
        <f t="shared" si="8"/>
        <v>17.281151408450704</v>
      </c>
      <c r="H110" s="1">
        <f t="shared" si="9"/>
        <v>0.46614691942473679</v>
      </c>
      <c r="I110" s="1">
        <f t="shared" si="10"/>
        <v>1260.1069350874029</v>
      </c>
      <c r="J110" s="1">
        <f t="shared" si="11"/>
        <v>36.420095907977249</v>
      </c>
      <c r="L110" s="1">
        <f t="shared" si="6"/>
        <v>852.35294342141731</v>
      </c>
    </row>
    <row r="111" spans="1:12" x14ac:dyDescent="0.5">
      <c r="A111" s="1">
        <v>1973</v>
      </c>
      <c r="B111" s="2">
        <v>118.42</v>
      </c>
      <c r="C111" s="2">
        <v>3.38</v>
      </c>
      <c r="D111" s="2">
        <v>42.6</v>
      </c>
      <c r="E111" s="1">
        <f t="shared" si="7"/>
        <v>649.6615713615023</v>
      </c>
      <c r="F111" s="1">
        <f t="shared" si="8"/>
        <v>16.951280257510728</v>
      </c>
      <c r="H111" s="1">
        <f t="shared" si="9"/>
        <v>0.4744949451016009</v>
      </c>
      <c r="I111" s="1">
        <f t="shared" si="10"/>
        <v>1369.1643674357667</v>
      </c>
      <c r="J111" s="1">
        <f t="shared" si="11"/>
        <v>35.096365347902584</v>
      </c>
      <c r="L111" s="1">
        <f t="shared" si="6"/>
        <v>849.62926847493247</v>
      </c>
    </row>
    <row r="112" spans="1:12" x14ac:dyDescent="0.5">
      <c r="A112" s="1">
        <v>1974</v>
      </c>
      <c r="B112" s="2">
        <v>96.11</v>
      </c>
      <c r="C112" s="2">
        <v>3.6</v>
      </c>
      <c r="D112" s="2">
        <v>46.6</v>
      </c>
      <c r="E112" s="1">
        <f t="shared" si="7"/>
        <v>482.00814957081542</v>
      </c>
      <c r="F112" s="1">
        <f t="shared" si="8"/>
        <v>16.148660268714011</v>
      </c>
      <c r="H112" s="1">
        <f t="shared" si="9"/>
        <v>0.48299247199749601</v>
      </c>
      <c r="I112" s="1">
        <f t="shared" si="10"/>
        <v>997.96203360559684</v>
      </c>
      <c r="J112" s="1">
        <f t="shared" si="11"/>
        <v>32.84636877973788</v>
      </c>
      <c r="L112" s="1">
        <f t="shared" si="6"/>
        <v>848.12164792189742</v>
      </c>
    </row>
    <row r="113" spans="1:12" x14ac:dyDescent="0.5">
      <c r="A113" s="1">
        <v>1975</v>
      </c>
      <c r="B113" s="2">
        <v>72.56</v>
      </c>
      <c r="C113" s="2">
        <v>3.68</v>
      </c>
      <c r="D113" s="2">
        <v>52.1</v>
      </c>
      <c r="E113" s="1">
        <f t="shared" si="7"/>
        <v>325.48521919385797</v>
      </c>
      <c r="F113" s="1">
        <f t="shared" si="8"/>
        <v>15.468376978417266</v>
      </c>
      <c r="H113" s="1">
        <f t="shared" si="9"/>
        <v>0.49164217746576983</v>
      </c>
      <c r="I113" s="1">
        <f t="shared" si="10"/>
        <v>662.03681073827238</v>
      </c>
      <c r="J113" s="1">
        <f t="shared" si="11"/>
        <v>30.90913436990866</v>
      </c>
      <c r="L113" s="1">
        <f t="shared" si="6"/>
        <v>848.80442255100809</v>
      </c>
    </row>
    <row r="114" spans="1:12" x14ac:dyDescent="0.5">
      <c r="A114" s="1">
        <v>1976</v>
      </c>
      <c r="B114" s="2">
        <v>96.86</v>
      </c>
      <c r="C114" s="2">
        <v>4.05</v>
      </c>
      <c r="D114" s="2">
        <v>55.6</v>
      </c>
      <c r="E114" s="1">
        <f t="shared" si="7"/>
        <v>407.13777014388484</v>
      </c>
      <c r="F114" s="1">
        <f t="shared" si="8"/>
        <v>16.179715384615385</v>
      </c>
      <c r="H114" s="1">
        <f t="shared" si="9"/>
        <v>0.50044678680734522</v>
      </c>
      <c r="I114" s="1">
        <f t="shared" si="10"/>
        <v>813.54857474710661</v>
      </c>
      <c r="J114" s="1">
        <f t="shared" si="11"/>
        <v>31.76173375448284</v>
      </c>
      <c r="L114" s="1">
        <f t="shared" si="6"/>
        <v>851.45142400136854</v>
      </c>
    </row>
    <row r="115" spans="1:12" x14ac:dyDescent="0.5">
      <c r="A115" s="1">
        <v>1977</v>
      </c>
      <c r="B115" s="2">
        <v>103.81</v>
      </c>
      <c r="C115" s="2">
        <v>4.67</v>
      </c>
      <c r="D115" s="2">
        <v>58.5</v>
      </c>
      <c r="E115" s="1">
        <f t="shared" si="7"/>
        <v>414.72006273504269</v>
      </c>
      <c r="F115" s="1">
        <f t="shared" si="8"/>
        <v>17.462587039999999</v>
      </c>
      <c r="H115" s="1">
        <f t="shared" si="9"/>
        <v>0.50940907412939274</v>
      </c>
      <c r="I115" s="1">
        <f t="shared" si="10"/>
        <v>814.11989655626257</v>
      </c>
      <c r="J115" s="1">
        <f t="shared" si="11"/>
        <v>33.676979716503752</v>
      </c>
      <c r="L115" s="1">
        <f t="shared" si="6"/>
        <v>853.35047106878869</v>
      </c>
    </row>
    <row r="116" spans="1:12" x14ac:dyDescent="0.5">
      <c r="A116" s="1">
        <v>1978</v>
      </c>
      <c r="B116" s="2">
        <v>90.25</v>
      </c>
      <c r="C116" s="2">
        <v>5.07</v>
      </c>
      <c r="D116" s="2">
        <v>62.5</v>
      </c>
      <c r="E116" s="1">
        <f t="shared" si="7"/>
        <v>337.47290799999996</v>
      </c>
      <c r="F116" s="1">
        <f t="shared" si="8"/>
        <v>17.348381991215231</v>
      </c>
      <c r="H116" s="1">
        <f t="shared" si="9"/>
        <v>0.51853186321938116</v>
      </c>
      <c r="I116" s="1">
        <f t="shared" si="10"/>
        <v>650.82385854699442</v>
      </c>
      <c r="J116" s="1">
        <f t="shared" si="11"/>
        <v>32.868111842752015</v>
      </c>
      <c r="L116" s="1">
        <f t="shared" si="6"/>
        <v>853.40934798627188</v>
      </c>
    </row>
    <row r="117" spans="1:12" x14ac:dyDescent="0.5">
      <c r="A117" s="1">
        <v>1979</v>
      </c>
      <c r="B117" s="2">
        <v>99.71</v>
      </c>
      <c r="C117" s="2">
        <v>5.65</v>
      </c>
      <c r="D117" s="2">
        <v>68.3</v>
      </c>
      <c r="E117" s="1">
        <f t="shared" si="7"/>
        <v>341.18484582723278</v>
      </c>
      <c r="F117" s="1">
        <f t="shared" si="8"/>
        <v>16.97229498714653</v>
      </c>
      <c r="H117" s="1">
        <f t="shared" si="9"/>
        <v>0.52781802843478054</v>
      </c>
      <c r="I117" s="1">
        <f t="shared" si="10"/>
        <v>646.40619957412287</v>
      </c>
      <c r="J117" s="1">
        <f t="shared" si="11"/>
        <v>31.589851156665198</v>
      </c>
      <c r="L117" s="1">
        <f t="shared" si="6"/>
        <v>854.27942038300375</v>
      </c>
    </row>
    <row r="118" spans="1:12" x14ac:dyDescent="0.5">
      <c r="A118" s="1">
        <v>1980</v>
      </c>
      <c r="B118" s="2">
        <v>110.87</v>
      </c>
      <c r="C118" s="2">
        <v>6.16</v>
      </c>
      <c r="D118" s="2">
        <v>77.8</v>
      </c>
      <c r="E118" s="1">
        <f t="shared" si="7"/>
        <v>333.04749473007712</v>
      </c>
      <c r="F118" s="1">
        <f t="shared" si="8"/>
        <v>16.547530114942528</v>
      </c>
      <c r="H118" s="1">
        <f t="shared" si="9"/>
        <v>0.53727049560869855</v>
      </c>
      <c r="I118" s="1">
        <f t="shared" si="10"/>
        <v>619.88792880344613</v>
      </c>
      <c r="J118" s="1">
        <f t="shared" si="11"/>
        <v>30.257386766039264</v>
      </c>
      <c r="L118" s="1">
        <f t="shared" si="6"/>
        <v>856.46215039725041</v>
      </c>
    </row>
    <row r="119" spans="1:12" x14ac:dyDescent="0.5">
      <c r="A119" s="1">
        <v>1981</v>
      </c>
      <c r="B119" s="2">
        <v>132.97</v>
      </c>
      <c r="C119" s="2">
        <v>6.63</v>
      </c>
      <c r="D119" s="2">
        <v>87</v>
      </c>
      <c r="E119" s="1">
        <f t="shared" si="7"/>
        <v>357.19562977011492</v>
      </c>
      <c r="F119" s="1">
        <f t="shared" si="8"/>
        <v>16.431361717921526</v>
      </c>
      <c r="H119" s="1">
        <f t="shared" si="9"/>
        <v>0.54689224297173578</v>
      </c>
      <c r="I119" s="1">
        <f t="shared" si="10"/>
        <v>653.13712959094823</v>
      </c>
      <c r="J119" s="1">
        <f t="shared" si="11"/>
        <v>29.516375122258207</v>
      </c>
      <c r="L119" s="1">
        <f t="shared" si="6"/>
        <v>860.06363556931387</v>
      </c>
    </row>
    <row r="120" spans="1:12" x14ac:dyDescent="0.5">
      <c r="A120" s="1">
        <v>1982</v>
      </c>
      <c r="B120" s="2">
        <v>117.28</v>
      </c>
      <c r="C120" s="2">
        <v>6.87</v>
      </c>
      <c r="D120" s="2">
        <v>94.3</v>
      </c>
      <c r="E120" s="1">
        <f t="shared" si="7"/>
        <v>290.65914061505833</v>
      </c>
      <c r="F120" s="1">
        <f t="shared" si="8"/>
        <v>16.416841411042945</v>
      </c>
      <c r="H120" s="1">
        <f t="shared" si="9"/>
        <v>0.55668630209035008</v>
      </c>
      <c r="I120" s="1">
        <f t="shared" si="10"/>
        <v>522.12375178558716</v>
      </c>
      <c r="J120" s="1">
        <f t="shared" si="11"/>
        <v>28.97145428323287</v>
      </c>
      <c r="L120" s="1">
        <f t="shared" si="6"/>
        <v>864.54851138599508</v>
      </c>
    </row>
    <row r="121" spans="1:12" x14ac:dyDescent="0.5">
      <c r="A121" s="1">
        <v>1983</v>
      </c>
      <c r="B121" s="2">
        <v>144.27000000000001</v>
      </c>
      <c r="C121" s="2">
        <v>7.09</v>
      </c>
      <c r="D121" s="2">
        <v>97.8</v>
      </c>
      <c r="E121" s="1">
        <f t="shared" si="7"/>
        <v>344.75366963190191</v>
      </c>
      <c r="F121" s="1">
        <f t="shared" si="8"/>
        <v>16.260869774288516</v>
      </c>
      <c r="H121" s="1">
        <f t="shared" si="9"/>
        <v>0.56665575882202557</v>
      </c>
      <c r="I121" s="1">
        <f t="shared" si="10"/>
        <v>608.40053994789037</v>
      </c>
      <c r="J121" s="1">
        <f t="shared" si="11"/>
        <v>28.191338307729133</v>
      </c>
      <c r="L121" s="1">
        <f t="shared" si="6"/>
        <v>869.75561048976056</v>
      </c>
    </row>
    <row r="122" spans="1:12" x14ac:dyDescent="0.5">
      <c r="A122" s="1">
        <v>1984</v>
      </c>
      <c r="B122" s="2">
        <v>166.39</v>
      </c>
      <c r="C122" s="2">
        <v>7.53</v>
      </c>
      <c r="D122" s="2">
        <v>101.9</v>
      </c>
      <c r="E122" s="1">
        <f t="shared" si="7"/>
        <v>381.61440363101076</v>
      </c>
      <c r="F122" s="1">
        <f t="shared" si="8"/>
        <v>16.680698672985784</v>
      </c>
      <c r="H122" s="1">
        <f t="shared" si="9"/>
        <v>0.57680375428754738</v>
      </c>
      <c r="I122" s="1">
        <f t="shared" si="10"/>
        <v>661.60180268308193</v>
      </c>
      <c r="J122" s="1">
        <f t="shared" si="11"/>
        <v>28.410402531433355</v>
      </c>
      <c r="L122" s="1">
        <f t="shared" si="6"/>
        <v>875.94867996859864</v>
      </c>
    </row>
    <row r="123" spans="1:12" x14ac:dyDescent="0.5">
      <c r="A123" s="1">
        <v>1985</v>
      </c>
      <c r="B123" s="2">
        <v>171.61</v>
      </c>
      <c r="C123" s="2">
        <v>7.9</v>
      </c>
      <c r="D123" s="2">
        <v>105.5</v>
      </c>
      <c r="E123" s="1">
        <f t="shared" si="7"/>
        <v>380.1560025592417</v>
      </c>
      <c r="F123" s="1">
        <f t="shared" si="8"/>
        <v>16.845668795620441</v>
      </c>
      <c r="H123" s="1">
        <f t="shared" si="9"/>
        <v>0.58713348586068814</v>
      </c>
      <c r="I123" s="1">
        <f t="shared" si="10"/>
        <v>647.47797854173666</v>
      </c>
      <c r="J123" s="1">
        <f t="shared" si="11"/>
        <v>28.186596337406449</v>
      </c>
      <c r="L123" s="1">
        <f t="shared" si="6"/>
        <v>882.16751839737651</v>
      </c>
    </row>
    <row r="124" spans="1:12" x14ac:dyDescent="0.5">
      <c r="A124" s="1">
        <v>1986</v>
      </c>
      <c r="B124" s="2">
        <v>208.19</v>
      </c>
      <c r="C124" s="2">
        <v>8.2799999999999994</v>
      </c>
      <c r="D124" s="2">
        <v>109.6</v>
      </c>
      <c r="E124" s="1">
        <f t="shared" si="7"/>
        <v>443.93668184306568</v>
      </c>
      <c r="F124" s="1">
        <f t="shared" si="8"/>
        <v>17.401924100719423</v>
      </c>
      <c r="H124" s="1">
        <f t="shared" si="9"/>
        <v>0.59764820817561937</v>
      </c>
      <c r="I124" s="1">
        <f t="shared" si="10"/>
        <v>742.80601158033517</v>
      </c>
      <c r="J124" s="1">
        <f t="shared" si="11"/>
        <v>28.605060898686492</v>
      </c>
      <c r="L124" s="1">
        <f t="shared" si="6"/>
        <v>888.85601492836668</v>
      </c>
    </row>
    <row r="125" spans="1:12" x14ac:dyDescent="0.5">
      <c r="A125" s="1">
        <v>1987</v>
      </c>
      <c r="B125" s="2">
        <v>264.51</v>
      </c>
      <c r="C125" s="2">
        <v>8.81</v>
      </c>
      <c r="D125" s="2">
        <v>111.2</v>
      </c>
      <c r="E125" s="1">
        <f t="shared" si="7"/>
        <v>555.91581447841725</v>
      </c>
      <c r="F125" s="1">
        <f t="shared" si="8"/>
        <v>17.795666983578219</v>
      </c>
      <c r="H125" s="1">
        <f t="shared" si="9"/>
        <v>0.60835123415236281</v>
      </c>
      <c r="I125" s="1">
        <f t="shared" si="10"/>
        <v>913.80732588303908</v>
      </c>
      <c r="J125" s="1">
        <f t="shared" si="11"/>
        <v>28.73764032649424</v>
      </c>
      <c r="L125" s="1">
        <f t="shared" si="6"/>
        <v>895.39046599400081</v>
      </c>
    </row>
    <row r="126" spans="1:12" x14ac:dyDescent="0.5">
      <c r="A126" s="1">
        <v>1988</v>
      </c>
      <c r="B126" s="2">
        <v>250.48</v>
      </c>
      <c r="C126" s="2">
        <v>9.75</v>
      </c>
      <c r="D126" s="2">
        <v>115.7</v>
      </c>
      <c r="E126" s="1">
        <f t="shared" si="7"/>
        <v>505.95444563526354</v>
      </c>
      <c r="F126" s="1">
        <f t="shared" si="8"/>
        <v>18.816211808422793</v>
      </c>
      <c r="H126" s="1">
        <f t="shared" si="9"/>
        <v>0.61924593604060696</v>
      </c>
      <c r="I126" s="1">
        <f t="shared" si="10"/>
        <v>817.04927911240361</v>
      </c>
      <c r="J126" s="1">
        <f t="shared" si="11"/>
        <v>29.851094299240479</v>
      </c>
      <c r="L126" s="1">
        <f t="shared" si="6"/>
        <v>902.05066678474373</v>
      </c>
    </row>
    <row r="127" spans="1:12" x14ac:dyDescent="0.5">
      <c r="A127" s="1">
        <v>1989</v>
      </c>
      <c r="B127" s="2">
        <v>285.41000000000003</v>
      </c>
      <c r="C127" s="2">
        <v>11.06</v>
      </c>
      <c r="D127" s="2">
        <v>121.1</v>
      </c>
      <c r="E127" s="1">
        <f t="shared" si="7"/>
        <v>550.80359099917428</v>
      </c>
      <c r="F127" s="1">
        <f t="shared" si="8"/>
        <v>20.288849450549449</v>
      </c>
      <c r="H127" s="1">
        <f t="shared" si="9"/>
        <v>0.6303357464822168</v>
      </c>
      <c r="I127" s="1">
        <f t="shared" si="10"/>
        <v>873.82572553294608</v>
      </c>
      <c r="J127" s="1">
        <f t="shared" si="11"/>
        <v>31.621080888578852</v>
      </c>
      <c r="L127" s="1">
        <f t="shared" si="6"/>
        <v>907.86071407147824</v>
      </c>
    </row>
    <row r="128" spans="1:12" x14ac:dyDescent="0.5">
      <c r="A128" s="1">
        <v>1990</v>
      </c>
      <c r="B128" s="2">
        <v>339.97</v>
      </c>
      <c r="C128" s="2">
        <v>12.09</v>
      </c>
      <c r="D128" s="2">
        <v>127.4</v>
      </c>
      <c r="E128" s="1">
        <f t="shared" si="7"/>
        <v>623.65281624803765</v>
      </c>
      <c r="F128" s="1">
        <f t="shared" si="8"/>
        <v>20.991958618127786</v>
      </c>
      <c r="H128" s="1">
        <f t="shared" si="9"/>
        <v>0.6416241595927713</v>
      </c>
      <c r="I128" s="1">
        <f t="shared" si="10"/>
        <v>971.99085621068298</v>
      </c>
      <c r="J128" s="1">
        <f t="shared" si="11"/>
        <v>32.141303185486734</v>
      </c>
      <c r="L128" s="1">
        <f t="shared" si="6"/>
        <v>912.13046576799741</v>
      </c>
    </row>
    <row r="129" spans="1:12" x14ac:dyDescent="0.5">
      <c r="A129" s="1">
        <v>1991</v>
      </c>
      <c r="B129" s="2">
        <v>325.5</v>
      </c>
      <c r="C129" s="2">
        <v>12.2</v>
      </c>
      <c r="D129" s="2">
        <v>134.6</v>
      </c>
      <c r="E129" s="1">
        <f t="shared" si="7"/>
        <v>565.16811664190197</v>
      </c>
      <c r="F129" s="1">
        <f t="shared" si="8"/>
        <v>20.646092686459085</v>
      </c>
      <c r="H129" s="1">
        <f t="shared" si="9"/>
        <v>0.65311473206247017</v>
      </c>
      <c r="I129" s="1">
        <f t="shared" si="10"/>
        <v>865.34277807079673</v>
      </c>
      <c r="J129" s="1">
        <f t="shared" si="11"/>
        <v>31.055578306008346</v>
      </c>
      <c r="L129" s="1">
        <f t="shared" si="6"/>
        <v>916.04879302497204</v>
      </c>
    </row>
    <row r="130" spans="1:12" x14ac:dyDescent="0.5">
      <c r="A130" s="1">
        <v>1992</v>
      </c>
      <c r="B130" s="2">
        <v>416.08</v>
      </c>
      <c r="C130" s="2">
        <v>12.39</v>
      </c>
      <c r="D130" s="2">
        <v>138.1</v>
      </c>
      <c r="E130" s="1">
        <f t="shared" si="7"/>
        <v>704.13329876900798</v>
      </c>
      <c r="F130" s="1">
        <f t="shared" si="8"/>
        <v>20.305958835904629</v>
      </c>
      <c r="H130" s="1">
        <f t="shared" si="9"/>
        <v>0.66481108427675517</v>
      </c>
      <c r="I130" s="1">
        <f t="shared" si="10"/>
        <v>1059.1479525872094</v>
      </c>
      <c r="J130" s="1">
        <f t="shared" si="11"/>
        <v>30.006578514863424</v>
      </c>
      <c r="L130" s="1">
        <f t="shared" si="6"/>
        <v>921.20775001127049</v>
      </c>
    </row>
    <row r="131" spans="1:12" x14ac:dyDescent="0.5">
      <c r="A131" s="1">
        <v>1993</v>
      </c>
      <c r="B131" s="2">
        <v>435.23</v>
      </c>
      <c r="C131" s="2">
        <v>12.58</v>
      </c>
      <c r="D131" s="2">
        <v>142.6</v>
      </c>
      <c r="E131" s="1">
        <f t="shared" si="7"/>
        <v>713.29801970546987</v>
      </c>
      <c r="F131" s="1">
        <f t="shared" si="8"/>
        <v>20.109672093023256</v>
      </c>
      <c r="H131" s="1">
        <f t="shared" si="9"/>
        <v>0.67671690145700214</v>
      </c>
      <c r="I131" s="1">
        <f t="shared" si="10"/>
        <v>1054.0567527864414</v>
      </c>
      <c r="J131" s="1">
        <f t="shared" si="11"/>
        <v>29.193703575046911</v>
      </c>
      <c r="L131" s="1">
        <f t="shared" si="6"/>
        <v>927.61965796606853</v>
      </c>
    </row>
    <row r="132" spans="1:12" x14ac:dyDescent="0.5">
      <c r="A132" s="1">
        <v>1994</v>
      </c>
      <c r="B132" s="2">
        <v>472.99</v>
      </c>
      <c r="C132" s="2">
        <v>13.17</v>
      </c>
      <c r="D132" s="2">
        <v>146.19999999999999</v>
      </c>
      <c r="E132" s="1">
        <f t="shared" si="7"/>
        <v>756.09489692202476</v>
      </c>
      <c r="F132" s="1">
        <f t="shared" si="8"/>
        <v>20.478517564870259</v>
      </c>
      <c r="H132" s="1">
        <f t="shared" si="9"/>
        <v>0.68883593482163874</v>
      </c>
      <c r="I132" s="1">
        <f t="shared" si="10"/>
        <v>1097.6414828268237</v>
      </c>
      <c r="J132" s="1">
        <f t="shared" si="11"/>
        <v>29.206125578354531</v>
      </c>
      <c r="L132" s="1">
        <f t="shared" si="6"/>
        <v>935.09792546618462</v>
      </c>
    </row>
    <row r="133" spans="1:12" x14ac:dyDescent="0.5">
      <c r="A133" s="1">
        <v>1995</v>
      </c>
      <c r="B133" s="2">
        <v>465.25</v>
      </c>
      <c r="C133" s="2">
        <v>13.79</v>
      </c>
      <c r="D133" s="2">
        <v>150.30000000000001</v>
      </c>
      <c r="E133" s="1">
        <f t="shared" si="7"/>
        <v>723.4343429807052</v>
      </c>
      <c r="F133" s="1">
        <f t="shared" si="8"/>
        <v>20.873183484455957</v>
      </c>
      <c r="H133" s="1">
        <f t="shared" si="9"/>
        <v>0.70117200276805824</v>
      </c>
      <c r="I133" s="1">
        <f t="shared" si="10"/>
        <v>1031.7501841556145</v>
      </c>
      <c r="J133" s="1">
        <f t="shared" si="11"/>
        <v>29.245250951277221</v>
      </c>
      <c r="L133" s="1">
        <f t="shared" si="6"/>
        <v>942.85941240084048</v>
      </c>
    </row>
    <row r="134" spans="1:12" x14ac:dyDescent="0.5">
      <c r="A134" s="1">
        <v>1996</v>
      </c>
      <c r="B134" s="2">
        <v>614.41999999999996</v>
      </c>
      <c r="C134" s="2">
        <v>14.9</v>
      </c>
      <c r="D134" s="2">
        <v>154.4</v>
      </c>
      <c r="E134" s="1">
        <f t="shared" si="7"/>
        <v>930.01460453367861</v>
      </c>
      <c r="F134" s="1">
        <f t="shared" si="8"/>
        <v>21.887079195474545</v>
      </c>
      <c r="H134" s="1">
        <f t="shared" si="9"/>
        <v>0.71372899207569862</v>
      </c>
      <c r="I134" s="1">
        <f t="shared" si="10"/>
        <v>1303.0360470981689</v>
      </c>
      <c r="J134" s="1">
        <f t="shared" si="11"/>
        <v>30.126293255498357</v>
      </c>
      <c r="L134" s="1">
        <f t="shared" si="6"/>
        <v>950.88861203130546</v>
      </c>
    </row>
    <row r="135" spans="1:12" x14ac:dyDescent="0.5">
      <c r="A135" s="1">
        <v>1997</v>
      </c>
      <c r="B135" s="2">
        <v>766.22</v>
      </c>
      <c r="C135" s="2">
        <v>15.5</v>
      </c>
      <c r="D135" s="2">
        <v>159.1</v>
      </c>
      <c r="E135" s="1">
        <f t="shared" si="7"/>
        <v>1125.5246859836582</v>
      </c>
      <c r="F135" s="1">
        <f t="shared" si="8"/>
        <v>22.41620358910891</v>
      </c>
      <c r="H135" s="1">
        <f t="shared" si="9"/>
        <v>0.72651085913066749</v>
      </c>
      <c r="I135" s="1">
        <f t="shared" si="10"/>
        <v>1549.2193569280505</v>
      </c>
      <c r="J135" s="1">
        <f t="shared" si="11"/>
        <v>30.311761879871597</v>
      </c>
      <c r="L135" s="1">
        <f t="shared" si="6"/>
        <v>958.35419102285846</v>
      </c>
    </row>
    <row r="136" spans="1:12" x14ac:dyDescent="0.5">
      <c r="A136" s="1">
        <v>1998</v>
      </c>
      <c r="B136" s="2">
        <v>963.36</v>
      </c>
      <c r="C136" s="2">
        <v>16.2</v>
      </c>
      <c r="D136" s="2">
        <v>161.6</v>
      </c>
      <c r="E136" s="1">
        <f t="shared" si="7"/>
        <v>1393.2176702970298</v>
      </c>
      <c r="F136" s="1">
        <f t="shared" si="8"/>
        <v>23.043538648813144</v>
      </c>
      <c r="H136" s="1">
        <f t="shared" si="9"/>
        <v>0.73952163117229752</v>
      </c>
      <c r="I136" s="1">
        <f t="shared" si="10"/>
        <v>1883.9444467479423</v>
      </c>
      <c r="J136" s="1">
        <f t="shared" si="11"/>
        <v>30.611845891595863</v>
      </c>
      <c r="L136" s="1">
        <f t="shared" si="6"/>
        <v>965.92944120783579</v>
      </c>
    </row>
    <row r="137" spans="1:12" x14ac:dyDescent="0.5">
      <c r="A137" s="1">
        <v>1999</v>
      </c>
      <c r="B137" s="2">
        <v>1248.77</v>
      </c>
      <c r="C137" s="2">
        <v>16.690000000000001</v>
      </c>
      <c r="D137" s="2">
        <v>164.3</v>
      </c>
      <c r="E137" s="1">
        <f t="shared" si="7"/>
        <v>1776.3012196591599</v>
      </c>
      <c r="F137" s="1">
        <f t="shared" si="8"/>
        <v>23.107641172985783</v>
      </c>
      <c r="H137" s="1">
        <f t="shared" si="9"/>
        <v>0.7527654075620277</v>
      </c>
      <c r="I137" s="1">
        <f t="shared" si="10"/>
        <v>2359.7009132128496</v>
      </c>
      <c r="J137" s="1">
        <f t="shared" si="11"/>
        <v>30.156934305785029</v>
      </c>
      <c r="L137" s="1">
        <f t="shared" ref="L137:L151" si="12">(J137+L138)/$K$9</f>
        <v>973.50408287547384</v>
      </c>
    </row>
    <row r="138" spans="1:12" x14ac:dyDescent="0.5">
      <c r="A138" s="1">
        <v>2000</v>
      </c>
      <c r="B138" s="2">
        <v>1425.59</v>
      </c>
      <c r="C138" s="2">
        <v>16.27</v>
      </c>
      <c r="D138" s="2">
        <v>168.8</v>
      </c>
      <c r="E138" s="1">
        <f t="shared" ref="E138:E153" si="13">B138/D138*$D$153</f>
        <v>1973.7580694905212</v>
      </c>
      <c r="F138" s="1">
        <f t="shared" ref="F138:F152" si="14">C138/D139*$D$153</f>
        <v>21.71566470588235</v>
      </c>
      <c r="H138" s="1">
        <f t="shared" ref="H138:H153" si="15">EXP($G$9*(A138-$A$153))</f>
        <v>0.76624636107500577</v>
      </c>
      <c r="I138" s="1">
        <f t="shared" ref="I138:I153" si="16">E138/H138</f>
        <v>2575.8792077282246</v>
      </c>
      <c r="J138" s="1">
        <f t="shared" ref="J138:J152" si="17">F138/H139</f>
        <v>27.841711614933416</v>
      </c>
      <c r="L138" s="1">
        <f t="shared" si="12"/>
        <v>981.83308756654037</v>
      </c>
    </row>
    <row r="139" spans="1:12" x14ac:dyDescent="0.5">
      <c r="A139" s="1">
        <v>2001</v>
      </c>
      <c r="B139" s="2">
        <v>1335.63</v>
      </c>
      <c r="C139" s="2">
        <v>15.74</v>
      </c>
      <c r="D139" s="2">
        <v>175.1</v>
      </c>
      <c r="E139" s="1">
        <f t="shared" si="13"/>
        <v>1782.6732176470591</v>
      </c>
      <c r="F139" s="1">
        <f t="shared" si="14"/>
        <v>20.771023037831736</v>
      </c>
      <c r="H139" s="1">
        <f t="shared" si="15"/>
        <v>0.77996873921482446</v>
      </c>
      <c r="I139" s="1">
        <f t="shared" si="16"/>
        <v>2285.5700850801186</v>
      </c>
      <c r="J139" s="1">
        <f t="shared" si="17"/>
        <v>26.162058897964783</v>
      </c>
      <c r="L139" s="1">
        <f t="shared" si="12"/>
        <v>992.8065889310576</v>
      </c>
    </row>
    <row r="140" spans="1:12" x14ac:dyDescent="0.5">
      <c r="A140" s="1">
        <v>2002</v>
      </c>
      <c r="B140" s="2">
        <v>1140.21</v>
      </c>
      <c r="C140" s="3">
        <v>16.07</v>
      </c>
      <c r="D140" s="2">
        <v>177.1</v>
      </c>
      <c r="E140" s="1">
        <f t="shared" si="13"/>
        <v>1504.6587152456241</v>
      </c>
      <c r="F140" s="1">
        <f t="shared" si="14"/>
        <v>20.669628453494774</v>
      </c>
      <c r="H140" s="1">
        <f t="shared" si="15"/>
        <v>0.79393686555179988</v>
      </c>
      <c r="I140" s="1">
        <f t="shared" si="16"/>
        <v>1895.1868599776635</v>
      </c>
      <c r="J140" s="1">
        <f t="shared" si="17"/>
        <v>25.576312520562421</v>
      </c>
      <c r="L140" s="1">
        <f t="shared" si="12"/>
        <v>1005.8935629743963</v>
      </c>
    </row>
    <row r="141" spans="1:12" x14ac:dyDescent="0.5">
      <c r="A141" s="1">
        <v>2003</v>
      </c>
      <c r="B141" s="2">
        <v>895.84</v>
      </c>
      <c r="C141" s="4">
        <v>17.39</v>
      </c>
      <c r="D141" s="2">
        <v>181.7</v>
      </c>
      <c r="E141" s="1">
        <f t="shared" si="13"/>
        <v>1152.2513972482116</v>
      </c>
      <c r="F141" s="1">
        <f t="shared" si="14"/>
        <v>21.944733963282939</v>
      </c>
      <c r="H141" s="1">
        <f t="shared" si="15"/>
        <v>0.80815514108521891</v>
      </c>
      <c r="I141" s="1">
        <f t="shared" si="16"/>
        <v>1425.7799507417947</v>
      </c>
      <c r="J141" s="1">
        <f t="shared" si="17"/>
        <v>26.676374674871834</v>
      </c>
      <c r="L141" s="1">
        <f t="shared" si="12"/>
        <v>1020.0836561453345</v>
      </c>
    </row>
    <row r="142" spans="1:12" x14ac:dyDescent="0.5">
      <c r="A142" s="1">
        <v>2004</v>
      </c>
      <c r="B142" s="5">
        <v>1132.52</v>
      </c>
      <c r="C142" s="4">
        <v>19.440000000000001</v>
      </c>
      <c r="D142" s="2">
        <v>185.2</v>
      </c>
      <c r="E142" s="1">
        <f t="shared" si="13"/>
        <v>1429.1460671706263</v>
      </c>
      <c r="F142" s="1">
        <f t="shared" si="14"/>
        <v>23.824143051914003</v>
      </c>
      <c r="H142" s="1">
        <f t="shared" si="15"/>
        <v>0.82262804562998104</v>
      </c>
      <c r="I142" s="1">
        <f t="shared" si="16"/>
        <v>1737.2931481762996</v>
      </c>
      <c r="J142" s="1">
        <f t="shared" si="17"/>
        <v>28.45148931244383</v>
      </c>
      <c r="L142" s="1">
        <f t="shared" si="12"/>
        <v>1033.7346699762554</v>
      </c>
    </row>
    <row r="143" spans="1:12" x14ac:dyDescent="0.5">
      <c r="A143" s="1">
        <v>2005</v>
      </c>
      <c r="B143" s="5">
        <v>1181.4100000000001</v>
      </c>
      <c r="C143" s="2">
        <v>22.22</v>
      </c>
      <c r="D143" s="2">
        <v>190.7</v>
      </c>
      <c r="E143" s="1">
        <f t="shared" si="13"/>
        <v>1447.8436647614055</v>
      </c>
      <c r="F143" s="1">
        <f t="shared" si="14"/>
        <v>26.187440948058494</v>
      </c>
      <c r="H143" s="1">
        <f t="shared" si="15"/>
        <v>0.83736013922807329</v>
      </c>
      <c r="I143" s="1">
        <f t="shared" si="16"/>
        <v>1729.0573039410631</v>
      </c>
      <c r="J143" s="1">
        <f t="shared" si="17"/>
        <v>30.723593186988644</v>
      </c>
      <c r="L143" s="1">
        <f t="shared" si="12"/>
        <v>1046.1502403376905</v>
      </c>
    </row>
    <row r="144" spans="1:12" x14ac:dyDescent="0.5">
      <c r="A144" s="1">
        <v>2006</v>
      </c>
      <c r="B144" s="2">
        <v>1278.73</v>
      </c>
      <c r="C144" s="2">
        <v>24.88</v>
      </c>
      <c r="D144" s="2">
        <v>198.3</v>
      </c>
      <c r="E144" s="1">
        <f t="shared" si="13"/>
        <v>1507.0506914271305</v>
      </c>
      <c r="F144" s="1">
        <f t="shared" si="14"/>
        <v>28.726139040392063</v>
      </c>
      <c r="H144" s="1">
        <f t="shared" si="15"/>
        <v>0.85235606358532312</v>
      </c>
      <c r="I144" s="1">
        <f t="shared" si="16"/>
        <v>1768.0999242123307</v>
      </c>
      <c r="J144" s="1">
        <f t="shared" si="17"/>
        <v>33.109104267389078</v>
      </c>
      <c r="L144" s="1">
        <f t="shared" si="12"/>
        <v>1056.7845366957097</v>
      </c>
    </row>
    <row r="145" spans="1:12" x14ac:dyDescent="0.5">
      <c r="A145" s="1">
        <v>2007</v>
      </c>
      <c r="B145" s="2">
        <v>1424.16</v>
      </c>
      <c r="C145" s="2">
        <v>27.73</v>
      </c>
      <c r="D145" s="6">
        <v>202.416</v>
      </c>
      <c r="E145" s="1">
        <f t="shared" si="13"/>
        <v>1644.3174507944036</v>
      </c>
      <c r="F145" s="1">
        <f t="shared" si="14"/>
        <v>30.68801548442087</v>
      </c>
      <c r="H145" s="1">
        <f t="shared" si="15"/>
        <v>0.86762054353388129</v>
      </c>
      <c r="I145" s="1">
        <f t="shared" si="16"/>
        <v>1895.2034539165932</v>
      </c>
      <c r="J145" s="1">
        <f t="shared" si="17"/>
        <v>34.748031478041952</v>
      </c>
      <c r="L145" s="1">
        <f t="shared" si="12"/>
        <v>1065.4537320035568</v>
      </c>
    </row>
    <row r="146" spans="1:12" x14ac:dyDescent="0.5">
      <c r="A146" s="1">
        <v>2008</v>
      </c>
      <c r="B146" s="2">
        <v>1378.76</v>
      </c>
      <c r="C146" s="2">
        <v>28.39</v>
      </c>
      <c r="D146" s="7">
        <v>211.18</v>
      </c>
      <c r="E146" s="1">
        <f t="shared" si="13"/>
        <v>1525.8351326830191</v>
      </c>
      <c r="F146" s="1">
        <f t="shared" si="14"/>
        <v>31.423924686113203</v>
      </c>
      <c r="H146" s="1">
        <f t="shared" si="15"/>
        <v>0.88315838852089523</v>
      </c>
      <c r="I146" s="1">
        <f t="shared" si="16"/>
        <v>1727.7027003485439</v>
      </c>
      <c r="J146" s="1">
        <f t="shared" si="17"/>
        <v>34.955301726040119</v>
      </c>
      <c r="L146" s="1">
        <f t="shared" si="12"/>
        <v>1072.8267229795131</v>
      </c>
    </row>
    <row r="147" spans="1:12" x14ac:dyDescent="0.5">
      <c r="A147" s="1">
        <v>2009</v>
      </c>
      <c r="B147" s="2">
        <v>865.58</v>
      </c>
      <c r="C147" s="7">
        <v>22.41</v>
      </c>
      <c r="D147" s="7">
        <v>211.143</v>
      </c>
      <c r="E147" s="1">
        <f t="shared" si="13"/>
        <v>958.08104014814603</v>
      </c>
      <c r="F147" s="1">
        <f t="shared" si="14"/>
        <v>24.170226501820597</v>
      </c>
      <c r="H147" s="1">
        <f t="shared" si="15"/>
        <v>0.89897449412384278</v>
      </c>
      <c r="I147" s="1">
        <f t="shared" si="16"/>
        <v>1065.7488576268336</v>
      </c>
      <c r="J147" s="1">
        <f t="shared" si="17"/>
        <v>26.413416437428801</v>
      </c>
      <c r="L147" s="1">
        <f t="shared" si="12"/>
        <v>1080.2839232050064</v>
      </c>
    </row>
    <row r="148" spans="1:12" x14ac:dyDescent="0.5">
      <c r="A148" s="1">
        <v>2010</v>
      </c>
      <c r="B148" s="7">
        <v>1123.58</v>
      </c>
      <c r="C148" s="2">
        <v>22.73</v>
      </c>
      <c r="D148" s="7">
        <v>216.68700000000001</v>
      </c>
      <c r="E148" s="1">
        <f t="shared" si="13"/>
        <v>1211.833248233627</v>
      </c>
      <c r="F148" s="1">
        <f t="shared" si="14"/>
        <v>24.121731653823623</v>
      </c>
      <c r="H148" s="1">
        <f t="shared" si="15"/>
        <v>0.91507384359300381</v>
      </c>
      <c r="I148" s="1">
        <f t="shared" si="16"/>
        <v>1324.3010459958164</v>
      </c>
      <c r="J148" s="1">
        <f t="shared" si="17"/>
        <v>25.896648879032494</v>
      </c>
      <c r="L148" s="1">
        <f t="shared" si="12"/>
        <v>1096.5778172956891</v>
      </c>
    </row>
    <row r="149" spans="1:12" x14ac:dyDescent="0.5">
      <c r="A149" s="1">
        <v>2011</v>
      </c>
      <c r="B149" s="7">
        <v>1282.6199999999999</v>
      </c>
      <c r="C149" s="2">
        <v>26.43</v>
      </c>
      <c r="D149" s="7">
        <v>220.22300000000001</v>
      </c>
      <c r="E149" s="1">
        <f t="shared" si="13"/>
        <v>1361.153341567411</v>
      </c>
      <c r="F149" s="1">
        <f t="shared" si="14"/>
        <v>27.251123949440803</v>
      </c>
      <c r="H149" s="1">
        <f t="shared" si="15"/>
        <v>0.93146150942155481</v>
      </c>
      <c r="I149" s="1">
        <f t="shared" si="16"/>
        <v>1461.3092734370723</v>
      </c>
      <c r="J149" s="1">
        <f t="shared" si="17"/>
        <v>28.741586308082102</v>
      </c>
      <c r="L149" s="1">
        <f t="shared" si="12"/>
        <v>1114.0326321897583</v>
      </c>
    </row>
    <row r="150" spans="1:12" x14ac:dyDescent="0.5">
      <c r="A150" s="1">
        <v>2012</v>
      </c>
      <c r="B150" s="2">
        <v>1300.58</v>
      </c>
      <c r="C150" s="2">
        <v>31.25</v>
      </c>
      <c r="D150" s="7">
        <v>226.66499999999999</v>
      </c>
      <c r="E150" s="1">
        <f t="shared" si="13"/>
        <v>1340.9862575165992</v>
      </c>
      <c r="F150" s="1">
        <f t="shared" si="14"/>
        <v>31.715058841410453</v>
      </c>
      <c r="H150" s="1">
        <f t="shared" si="15"/>
        <v>0.94814265494378147</v>
      </c>
      <c r="I150" s="1">
        <f t="shared" si="16"/>
        <v>1414.3296375544994</v>
      </c>
      <c r="J150" s="1">
        <f t="shared" si="17"/>
        <v>32.86117322895258</v>
      </c>
      <c r="L150" s="1">
        <f t="shared" si="12"/>
        <v>1129.3325580613855</v>
      </c>
    </row>
    <row r="151" spans="1:12" x14ac:dyDescent="0.5">
      <c r="A151" s="1">
        <v>2013</v>
      </c>
      <c r="B151" s="2">
        <v>1480.4</v>
      </c>
      <c r="C151" s="2">
        <v>34.99</v>
      </c>
      <c r="D151" s="7">
        <v>230.28</v>
      </c>
      <c r="E151" s="1">
        <f t="shared" si="13"/>
        <v>1502.4311394823692</v>
      </c>
      <c r="F151" s="1">
        <f t="shared" si="14"/>
        <v>34.95873702525693</v>
      </c>
      <c r="H151" s="1">
        <f t="shared" si="15"/>
        <v>0.96512253596191344</v>
      </c>
      <c r="I151" s="1">
        <f t="shared" si="16"/>
        <v>1556.7257871405247</v>
      </c>
      <c r="J151" s="1">
        <f t="shared" si="17"/>
        <v>35.584798084885371</v>
      </c>
      <c r="L151" s="1">
        <f t="shared" si="12"/>
        <v>1141.1177553009875</v>
      </c>
    </row>
    <row r="152" spans="1:12" x14ac:dyDescent="0.5">
      <c r="A152" s="1">
        <v>2014</v>
      </c>
      <c r="B152" s="2">
        <v>1822.36</v>
      </c>
      <c r="C152" s="2">
        <v>39.44</v>
      </c>
      <c r="D152" s="7">
        <v>233.916</v>
      </c>
      <c r="E152" s="1">
        <f t="shared" si="13"/>
        <v>1820.7317520819438</v>
      </c>
      <c r="F152" s="1">
        <f t="shared" si="14"/>
        <v>39.44</v>
      </c>
      <c r="H152" s="1">
        <f t="shared" si="15"/>
        <v>0.98240650240209293</v>
      </c>
      <c r="I152" s="1">
        <f t="shared" si="16"/>
        <v>1853.3384577871304</v>
      </c>
      <c r="J152" s="1">
        <f t="shared" si="17"/>
        <v>39.44</v>
      </c>
      <c r="L152" s="1">
        <f>(J152+L153)/$K$9</f>
        <v>1150.6452367547959</v>
      </c>
    </row>
    <row r="153" spans="1:12" x14ac:dyDescent="0.5">
      <c r="A153" s="1">
        <v>2015</v>
      </c>
      <c r="B153" s="2">
        <v>2028.18</v>
      </c>
      <c r="D153" s="7">
        <v>233.70699999999999</v>
      </c>
      <c r="E153" s="1">
        <f t="shared" si="13"/>
        <v>2028.1799999999998</v>
      </c>
      <c r="H153" s="1">
        <f t="shared" si="15"/>
        <v>1</v>
      </c>
      <c r="I153" s="1">
        <f t="shared" si="16"/>
        <v>2028.1799999999998</v>
      </c>
      <c r="L153" s="1">
        <f>AVERAGE(I9:I153)</f>
        <v>1156.6941701529595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0F44-B7FE-4942-A0F5-FA279BD8DE23}">
  <dimension ref="A1"/>
  <sheetViews>
    <sheetView workbookViewId="0">
      <selection activeCell="M4" sqref="M4"/>
    </sheetView>
  </sheetViews>
  <sheetFormatPr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</dc:creator>
  <cp:lastModifiedBy>dam</cp:lastModifiedBy>
  <dcterms:created xsi:type="dcterms:W3CDTF">2020-05-04T01:25:17Z</dcterms:created>
  <dcterms:modified xsi:type="dcterms:W3CDTF">2020-05-05T22:50:21Z</dcterms:modified>
</cp:coreProperties>
</file>